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2AC76CA-813E-4B34-B248-DDFE27AD2F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S &amp; LS" sheetId="2" r:id="rId1"/>
    <sheet name="TERMS AND CONDITIONS" sheetId="4" r:id="rId2"/>
    <sheet name="Vendor Detail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2" i="2"/>
  <c r="G34" i="2"/>
  <c r="G16" i="2" l="1"/>
  <c r="G17" i="2"/>
  <c r="G25" i="2"/>
  <c r="G18" i="2" l="1"/>
  <c r="G35" i="2" l="1"/>
  <c r="G30" i="2" l="1"/>
  <c r="G32" i="2" l="1"/>
  <c r="G36" i="2" s="1"/>
  <c r="G37" i="2" s="1"/>
  <c r="G28" i="2"/>
  <c r="G23" i="2"/>
  <c r="G38" i="2" l="1"/>
</calcChain>
</file>

<file path=xl/sharedStrings.xml><?xml version="1.0" encoding="utf-8"?>
<sst xmlns="http://schemas.openxmlformats.org/spreadsheetml/2006/main" count="102" uniqueCount="82">
  <si>
    <t>BILL OF QUANTITIES</t>
  </si>
  <si>
    <t>QTY.</t>
  </si>
  <si>
    <t>BASIC RATE</t>
  </si>
  <si>
    <t>AMOUNT</t>
  </si>
  <si>
    <t>Sub Total</t>
  </si>
  <si>
    <t>Total (High Side)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</si>
  <si>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</si>
  <si>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</si>
  <si>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</si>
  <si>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</si>
  <si>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</si>
  <si>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</si>
  <si>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</si>
  <si>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</si>
  <si>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</si>
  <si>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</si>
  <si>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Daikin Indoor Units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</si>
  <si>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</si>
  <si>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</si>
  <si>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</si>
  <si>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</si>
  <si>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F</t>
  </si>
  <si>
    <t>G</t>
  </si>
  <si>
    <t>Daikin Outdoor Units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</si>
  <si>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</si>
  <si>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</si>
  <si>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</si>
  <si>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</si>
  <si>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</si>
  <si>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</si>
  <si>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</si>
  <si>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</si>
  <si>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</si>
  <si>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</si>
  <si>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</si>
  <si>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</si>
  <si>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</si>
  <si>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</si>
  <si>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</si>
  <si>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Office No. 108 &amp; 109, Devashree Garden Commercial Complex, R.W. Sawant Marg, Above Sheetal Dairy,</t>
  </si>
  <si>
    <t>All Electrical power cables and power points will under the customer scope.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</si>
  <si>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</si>
  <si>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</si>
  <si>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</si>
  <si>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</si>
  <si>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</si>
  <si>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AEON AIRCONDITIONING SOLUTIONS</t>
  </si>
  <si>
    <t>Complete Airconditioning solutions.</t>
  </si>
  <si>
    <t>Rutu Park, Thane - 4000601, Maharashtra. Email: services@aeonacsolutions.com / projects@aeonacsolutions.com Mob. No. - 9322334106 / 9322334108</t>
  </si>
  <si>
    <t>LOW SIDE PO TO BE CREATED ON THE NAME OF Daikin's Authorised Dealer as per below Details</t>
  </si>
  <si>
    <t>Aeon Airconditioning Solutions</t>
  </si>
  <si>
    <t>27AYYPS2229K1ZK</t>
  </si>
  <si>
    <t>AYYPS2229K</t>
  </si>
  <si>
    <t>Contact person 1  (Project Incharge) :</t>
  </si>
  <si>
    <t xml:space="preserve">Contact No. 1 : </t>
  </si>
  <si>
    <t xml:space="preserve">Contact person 2 (Propreitor) : </t>
  </si>
  <si>
    <t>Mr. Mohd. Asim Shaikh</t>
  </si>
  <si>
    <t xml:space="preserve">Contact No. 2 : </t>
  </si>
  <si>
    <t xml:space="preserve">Email Id : </t>
  </si>
  <si>
    <t xml:space="preserve">Address : </t>
  </si>
  <si>
    <t>Office No. 108 &amp; 109, Devashree Garden Commercial Complex, R.W. Sawant Marg, Above Sheetal Dairy, Rutu Park, Thane - 4000601, Maharashtra.</t>
  </si>
  <si>
    <t xml:space="preserve">Dealer Firm's Name : </t>
  </si>
  <si>
    <t xml:space="preserve">Dealer GST No. : </t>
  </si>
  <si>
    <t xml:space="preserve">Dealer Pan Number: </t>
  </si>
  <si>
    <t xml:space="preserve">Amira Khan </t>
  </si>
  <si>
    <t>support@aeonacsolutions.com  /  asim.shaikh@aeonacsolutions.com</t>
  </si>
  <si>
    <t xml:space="preserve"> Supply of Daikin VRV Airconditioners</t>
  </si>
  <si>
    <t xml:space="preserve">HIGH SIDE </t>
  </si>
  <si>
    <t>Daikin 4HP VRV Side discharge Outdoor unit(Model - RXMQ4BRV16)</t>
  </si>
  <si>
    <t xml:space="preserve">Specialty Restaurant Ltd - Walters </t>
  </si>
  <si>
    <t>Site Address: - Shop No:-24, Balewadi High Street Balewadi, Link Road, Laxman Nagar, Baner, Pune, Maharashtra 411045</t>
  </si>
  <si>
    <t xml:space="preserve">LOW SIDE </t>
  </si>
  <si>
    <t>Labour charges towards Installation of 4 HP VRV Outdoor Unit.</t>
  </si>
  <si>
    <t>Supply &amp; Labour Charges towards Refregerent Piping (5/8 and 3/8 ) with Nitrile Insulation for VRV Units</t>
  </si>
  <si>
    <t>Supply &amp; Labour towards Communication Cable betweem IDU to ODU 2 Core 1.0 Sqmm with conduits for VRV Units</t>
  </si>
  <si>
    <t>Supply &amp; Labour charges towards PVC Drain Piping 32mm</t>
  </si>
  <si>
    <t xml:space="preserve">Core Cutting </t>
  </si>
  <si>
    <t xml:space="preserve">Fabrication of Outdoor Unit Stand for 4 HP VRV unit </t>
  </si>
  <si>
    <t>Daikin 3.0TR Cassette Unit VRV Indoor unit (Model - FXFSQ100ARV16)</t>
  </si>
  <si>
    <t>Labour charges towards Installation of VRV Cassette AC Indoor Unit 3.0 TR</t>
  </si>
  <si>
    <t>03.04.2026</t>
  </si>
  <si>
    <t>Site Address: -   Shop No:-24, Balewadi High Street Balewadi, Link Road, Laxman Nagar, Baner, Pune, Maharashtra 411045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</si>
</sst>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  <numFmt numFmtId="167" formatCode="_(* #,##0.00_);_(* \(#,##0.00\);_(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0"/>
      <name val="Calibri"/>
      <family val="2"/>
      <scheme val="minor"/>
    </font>
    <font>
      <sz val="10"/>
      <name val="Lucida Sans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  <xf numFmtId="167" fontId="22" fillId="0" borderId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2" fillId="0" borderId="0" xfId="0" applyFont="1"/>
    <xf numFmtId="0" fontId="5" fillId="0" borderId="8" xfId="0" applyFont="1" applyBorder="1" applyAlignment="1">
      <alignment horizontal="center" vertical="center" wrapText="1"/>
    </xf>
    <xf numFmtId="0" fontId="13" fillId="0" borderId="0" xfId="0" applyFont="1"/>
    <xf numFmtId="164" fontId="13" fillId="0" borderId="0" xfId="0" applyNumberFormat="1" applyFont="1"/>
    <xf numFmtId="0" fontId="13" fillId="0" borderId="0" xfId="1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6" fontId="10" fillId="0" borderId="23" xfId="1" applyNumberFormat="1" applyFont="1" applyFill="1" applyBorder="1" applyAlignment="1">
      <alignment vertical="center" wrapText="1"/>
    </xf>
    <xf numFmtId="166" fontId="0" fillId="0" borderId="0" xfId="0" applyNumberFormat="1"/>
    <xf numFmtId="0" fontId="14" fillId="3" borderId="1" xfId="0" applyFont="1" applyFill="1" applyBorder="1" applyAlignment="1">
      <alignment vertical="center"/>
    </xf>
    <xf numFmtId="1" fontId="24" fillId="3" borderId="1" xfId="3" applyNumberFormat="1" applyFont="1" applyFill="1" applyBorder="1" applyAlignment="1">
      <alignment horizontal="center" vertical="center" wrapText="1"/>
    </xf>
    <xf numFmtId="166" fontId="24" fillId="3" borderId="1" xfId="2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 wrapText="1"/>
    </xf>
    <xf numFmtId="1" fontId="24" fillId="0" borderId="1" xfId="3" applyNumberFormat="1" applyFont="1" applyBorder="1" applyAlignment="1">
      <alignment horizontal="center" vertical="center" wrapText="1"/>
    </xf>
    <xf numFmtId="166" fontId="24" fillId="0" borderId="1" xfId="2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24" fillId="3" borderId="1" xfId="3" applyFont="1" applyFill="1" applyBorder="1" applyAlignment="1">
      <alignment horizontal="center" vertical="center" wrapText="1"/>
    </xf>
    <xf numFmtId="166" fontId="24" fillId="3" borderId="1" xfId="2" applyNumberFormat="1" applyFont="1" applyFill="1" applyBorder="1" applyAlignment="1">
      <alignment vertical="center"/>
    </xf>
    <xf numFmtId="0" fontId="25" fillId="3" borderId="8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5" fillId="0" borderId="27" xfId="0" applyFont="1" applyBorder="1" applyAlignment="1">
      <alignment vertical="center" wrapText="1"/>
    </xf>
    <xf numFmtId="166" fontId="24" fillId="3" borderId="9" xfId="1" applyNumberFormat="1" applyFont="1" applyFill="1" applyBorder="1" applyAlignment="1">
      <alignment vertical="center"/>
    </xf>
    <xf numFmtId="166" fontId="7" fillId="0" borderId="9" xfId="0" applyNumberFormat="1" applyFont="1" applyBorder="1" applyAlignment="1">
      <alignment vertical="center" wrapText="1"/>
    </xf>
    <xf numFmtId="166" fontId="23" fillId="0" borderId="9" xfId="0" applyNumberFormat="1" applyFont="1" applyBorder="1" applyAlignment="1">
      <alignment vertical="center"/>
    </xf>
    <xf numFmtId="166" fontId="24" fillId="0" borderId="9" xfId="2" applyNumberFormat="1" applyFont="1" applyBorder="1" applyAlignment="1">
      <alignment vertical="center"/>
    </xf>
    <xf numFmtId="166" fontId="24" fillId="3" borderId="9" xfId="2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center" vertical="center"/>
    </xf>
    <xf numFmtId="166" fontId="23" fillId="3" borderId="1" xfId="0" applyNumberFormat="1" applyFont="1" applyFill="1" applyBorder="1" applyAlignment="1">
      <alignment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/>
    </xf>
    <xf numFmtId="166" fontId="23" fillId="0" borderId="30" xfId="0" applyNumberFormat="1" applyFont="1" applyBorder="1" applyAlignment="1">
      <alignment vertical="center"/>
    </xf>
    <xf numFmtId="166" fontId="23" fillId="0" borderId="31" xfId="0" applyNumberFormat="1" applyFont="1" applyBorder="1" applyAlignment="1">
      <alignment vertical="center"/>
    </xf>
    <xf numFmtId="166" fontId="10" fillId="0" borderId="50" xfId="1" applyNumberFormat="1" applyFont="1" applyFill="1" applyBorder="1" applyAlignment="1">
      <alignment vertical="center" wrapText="1"/>
    </xf>
    <xf numFmtId="0" fontId="23" fillId="0" borderId="30" xfId="0" applyFont="1" applyBorder="1" applyAlignment="1">
      <alignment horizontal="center" vertical="center" wrapText="1"/>
    </xf>
    <xf numFmtId="1" fontId="23" fillId="0" borderId="30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6" fillId="2" borderId="48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top" wrapText="1"/>
    </xf>
    <xf numFmtId="0" fontId="4" fillId="2" borderId="52" xfId="0" applyFont="1" applyFill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3" fillId="0" borderId="1" xfId="3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2" borderId="20" xfId="0" applyFont="1" applyFill="1" applyBorder="1" applyAlignment="1">
      <alignment horizontal="center" vertical="top" wrapText="1"/>
    </xf>
    <xf numFmtId="0" fontId="10" fillId="2" borderId="21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24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18" fillId="0" borderId="40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</cellXfs>
  <cellStyles count="8">
    <cellStyle name="Comma" xfId="1" builtinId="3"/>
    <cellStyle name="Comma 10" xfId="7" xr:uid="{C71F356F-7707-4145-A3D7-9D2CC08AA47D}"/>
    <cellStyle name="Comma 2 2" xfId="2" xr:uid="{00000000-0005-0000-0000-000001000000}"/>
    <cellStyle name="Comma 37" xfId="5" xr:uid="{3A708B24-4945-4854-8A75-1AE487E7599D}"/>
    <cellStyle name="Hyperlink" xfId="4" builtinId="8"/>
    <cellStyle name="Normal" xfId="0" builtinId="0"/>
    <cellStyle name="Normal 15 3" xfId="6" xr:uid="{E4D919C2-F900-4D40-9D44-01CCAC3B8DD9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85725</xdr:rowOff>
    </xdr:from>
    <xdr:to>
      <xdr:col>2</xdr:col>
      <xdr:colOff>1071561</xdr:colOff>
      <xdr:row>3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BAEBA4-BAC5-4FB0-8565-96F90525E3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" y="85725"/>
          <a:ext cx="1428749" cy="81438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197827</xdr:colOff>
      <xdr:row>0</xdr:row>
      <xdr:rowOff>58615</xdr:rowOff>
    </xdr:from>
    <xdr:to>
      <xdr:col>2</xdr:col>
      <xdr:colOff>968375</xdr:colOff>
      <xdr:row>2</xdr:row>
      <xdr:rowOff>179510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45B62-8D9D-499D-9D2E-181E375D23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635" y="58615"/>
          <a:ext cx="1444625" cy="809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559F-4349-405C-8E90-3C3A089E3750}">
  <sheetPr>
    <pageSetUpPr fitToPage="1"/>
  </sheetPr>
  <dimension ref="B1:H39"/>
  <sheetViews>
    <sheetView showGridLines="0" tabSelected="1" topLeftCell="A4" zoomScale="80" zoomScaleNormal="80" workbookViewId="0">
      <selection activeCell="L30" sqref="L30"/>
    </sheetView>
  </sheetViews>
  <sheetFormatPr defaultColWidth="9.21875" defaultRowHeight="14.4" x14ac:dyDescent="0.3"/>
  <cols>
    <col min="1" max="1" width="3.21875" customWidth="1"/>
    <col min="2" max="2" width="8.21875" customWidth="1"/>
    <col min="3" max="3" width="103.5546875" customWidth="1"/>
    <col min="4" max="4" width="7.5546875" customWidth="1"/>
    <col min="5" max="5" width="9" style="2" customWidth="1"/>
    <col min="6" max="6" width="14.44140625" style="3" bestFit="1" customWidth="1"/>
    <col min="7" max="7" width="16.5546875" style="4" bestFit="1" customWidth="1"/>
    <col min="8" max="8" width="11.5546875" bestFit="1" customWidth="1"/>
  </cols>
  <sheetData>
    <row r="1" spans="2:7" ht="24.6" x14ac:dyDescent="0.4">
      <c r="B1" s="105" t="s">
        <v>46</v>
      </c>
      <c r="C1" s="106"/>
      <c r="D1" s="106"/>
      <c r="E1" s="106"/>
      <c r="F1" s="106"/>
      <c r="G1" s="107"/>
    </row>
    <row r="2" spans="2:7" ht="27" x14ac:dyDescent="0.3">
      <c r="B2" s="102" t="s">
        <v>47</v>
      </c>
      <c r="C2" s="103"/>
      <c r="D2" s="103"/>
      <c r="E2" s="103"/>
      <c r="F2" s="103"/>
      <c r="G2" s="104"/>
    </row>
    <row r="3" spans="2:7" x14ac:dyDescent="0.3">
      <c r="B3" s="108" t="s">
        <v>39</v>
      </c>
      <c r="C3" s="109"/>
      <c r="D3" s="109"/>
      <c r="E3" s="109"/>
      <c r="F3" s="109"/>
      <c r="G3" s="110"/>
    </row>
    <row r="4" spans="2:7" ht="15" thickBot="1" x14ac:dyDescent="0.35">
      <c r="B4" s="111" t="s">
        <v>48</v>
      </c>
      <c r="C4" s="112"/>
      <c r="D4" s="112"/>
      <c r="E4" s="112"/>
      <c r="F4" s="112"/>
      <c r="G4" s="113"/>
    </row>
    <row r="5" spans="2:7" ht="18.75" customHeight="1" x14ac:dyDescent="0.3">
      <c r="B5" s="114"/>
      <c r="C5" s="5" t="s">
        <v>27</v>
      </c>
      <c r="D5" s="120" t="s">
        <v>28</v>
      </c>
      <c r="E5" s="121"/>
      <c r="F5" s="116" t="s">
        <v>80</v>
      </c>
      <c r="G5" s="118"/>
    </row>
    <row r="6" spans="2:7" ht="19.5" customHeight="1" thickBot="1" x14ac:dyDescent="0.35">
      <c r="B6" s="115"/>
      <c r="C6" s="6" t="s">
        <v>69</v>
      </c>
      <c r="D6" s="122"/>
      <c r="E6" s="123"/>
      <c r="F6" s="117"/>
      <c r="G6" s="119"/>
    </row>
    <row r="7" spans="2:7" ht="37.200000000000003" customHeight="1" thickBot="1" x14ac:dyDescent="0.35">
      <c r="B7" s="87" t="s">
        <v>70</v>
      </c>
      <c r="C7" s="88"/>
      <c r="D7" s="88"/>
      <c r="E7" s="88"/>
      <c r="F7" s="88"/>
      <c r="G7" s="89"/>
    </row>
    <row r="8" spans="2:7" ht="16.2" thickBot="1" x14ac:dyDescent="0.35">
      <c r="B8" s="90" t="s">
        <v>0</v>
      </c>
      <c r="C8" s="91"/>
      <c r="D8" s="91"/>
      <c r="E8" s="91"/>
      <c r="F8" s="91"/>
      <c r="G8" s="92"/>
    </row>
    <row r="9" spans="2:7" ht="16.2" customHeight="1" thickBot="1" x14ac:dyDescent="0.35">
      <c r="B9" s="93" t="s">
        <v>67</v>
      </c>
      <c r="C9" s="94"/>
      <c r="D9" s="94"/>
      <c r="E9" s="94"/>
      <c r="F9" s="94"/>
      <c r="G9" s="95"/>
    </row>
    <row r="10" spans="2:7" ht="18.600000000000001" thickBot="1" x14ac:dyDescent="0.35">
      <c r="B10" s="96" t="s">
        <v>66</v>
      </c>
      <c r="C10" s="97"/>
      <c r="D10" s="97"/>
      <c r="E10" s="97"/>
      <c r="F10" s="97"/>
      <c r="G10" s="98"/>
    </row>
    <row r="11" spans="2:7" ht="16.2" thickBot="1" x14ac:dyDescent="0.35">
      <c r="B11" s="49" t="s">
        <v>10</v>
      </c>
      <c r="C11" s="61" t="s">
        <v>23</v>
      </c>
      <c r="D11" s="49" t="s">
        <v>8</v>
      </c>
      <c r="E11" s="50" t="s">
        <v>1</v>
      </c>
      <c r="F11" s="51" t="s">
        <v>2</v>
      </c>
      <c r="G11" s="65" t="s">
        <v>3</v>
      </c>
    </row>
    <row r="12" spans="2:7" ht="25.2" customHeight="1" thickBot="1" x14ac:dyDescent="0.35">
      <c r="B12" s="63">
        <v>1</v>
      </c>
      <c r="C12" s="62" t="s">
        <v>68</v>
      </c>
      <c r="D12" s="59"/>
      <c r="E12" s="64">
        <v>1</v>
      </c>
      <c r="F12" s="64">
        <v>95290</v>
      </c>
      <c r="G12" s="68">
        <f>E12*F12</f>
        <v>95290</v>
      </c>
    </row>
    <row r="13" spans="2:7" ht="16.2" thickBot="1" x14ac:dyDescent="0.35">
      <c r="B13" s="49" t="s">
        <v>15</v>
      </c>
      <c r="C13" s="61" t="s">
        <v>16</v>
      </c>
      <c r="D13" s="66"/>
      <c r="E13" s="66"/>
      <c r="F13" s="66"/>
      <c r="G13" s="67"/>
    </row>
    <row r="14" spans="2:7" ht="27" customHeight="1" thickBot="1" x14ac:dyDescent="0.35">
      <c r="B14" s="63">
        <v>1</v>
      </c>
      <c r="C14" s="62" t="s">
        <v>78</v>
      </c>
      <c r="D14" s="59"/>
      <c r="E14" s="64">
        <v>1</v>
      </c>
      <c r="F14" s="64">
        <v>52260</v>
      </c>
      <c r="G14" s="68">
        <f>E14*F14</f>
        <v>52260</v>
      </c>
    </row>
    <row r="15" spans="2:7" ht="16.2" thickBot="1" x14ac:dyDescent="0.35">
      <c r="B15" s="58"/>
      <c r="C15" s="59"/>
      <c r="D15" s="59"/>
      <c r="E15" s="59"/>
      <c r="F15" s="59"/>
      <c r="G15" s="60"/>
    </row>
    <row r="16" spans="2:7" ht="16.2" thickBot="1" x14ac:dyDescent="0.35">
      <c r="B16" s="58"/>
      <c r="C16" s="59" t="s">
        <v>4</v>
      </c>
      <c r="D16" s="59"/>
      <c r="E16" s="59"/>
      <c r="F16" s="59"/>
      <c r="G16" s="60">
        <f>SUM(G12,G14)</f>
        <v>147550</v>
      </c>
    </row>
    <row r="17" spans="2:8" ht="16.2" thickBot="1" x14ac:dyDescent="0.35">
      <c r="B17" s="58"/>
      <c r="C17" s="59" t="s">
        <v>13</v>
      </c>
      <c r="D17" s="59"/>
      <c r="E17" s="59"/>
      <c r="F17" s="59"/>
      <c r="G17" s="60">
        <f>G16*18%</f>
        <v>26559</v>
      </c>
    </row>
    <row r="18" spans="2:8" ht="16.2" thickBot="1" x14ac:dyDescent="0.35">
      <c r="B18" s="58"/>
      <c r="C18" s="59" t="s">
        <v>5</v>
      </c>
      <c r="D18" s="59"/>
      <c r="E18" s="59"/>
      <c r="F18" s="59"/>
      <c r="G18" s="60">
        <f>G16+G17</f>
        <v>174109</v>
      </c>
    </row>
    <row r="19" spans="2:8" ht="16.2" thickBot="1" x14ac:dyDescent="0.35">
      <c r="B19" s="58"/>
      <c r="C19" s="59"/>
      <c r="D19" s="59"/>
      <c r="E19" s="59"/>
      <c r="F19" s="59"/>
      <c r="G19" s="60"/>
    </row>
    <row r="20" spans="2:8" ht="18" customHeight="1" thickBot="1" x14ac:dyDescent="0.35">
      <c r="B20" s="99" t="s">
        <v>71</v>
      </c>
      <c r="C20" s="100"/>
      <c r="D20" s="100"/>
      <c r="E20" s="100"/>
      <c r="F20" s="100"/>
      <c r="G20" s="101"/>
    </row>
    <row r="21" spans="2:8" s="1" customFormat="1" ht="19.2" customHeight="1" thickBot="1" x14ac:dyDescent="0.35">
      <c r="B21" s="48" t="s">
        <v>6</v>
      </c>
      <c r="C21" s="49" t="s">
        <v>7</v>
      </c>
      <c r="D21" s="49" t="s">
        <v>8</v>
      </c>
      <c r="E21" s="50" t="s">
        <v>1</v>
      </c>
      <c r="F21" s="51" t="s">
        <v>2</v>
      </c>
      <c r="G21" s="69" t="s">
        <v>3</v>
      </c>
    </row>
    <row r="22" spans="2:8" ht="18" x14ac:dyDescent="0.3">
      <c r="B22" s="35" t="s">
        <v>10</v>
      </c>
      <c r="C22" s="74" t="s">
        <v>26</v>
      </c>
      <c r="D22" s="36"/>
      <c r="E22" s="36"/>
      <c r="F22" s="36"/>
      <c r="G22" s="39"/>
    </row>
    <row r="23" spans="2:8" ht="18" x14ac:dyDescent="0.3">
      <c r="B23" s="20">
        <v>1</v>
      </c>
      <c r="C23" s="17" t="s">
        <v>72</v>
      </c>
      <c r="D23" s="33" t="s">
        <v>11</v>
      </c>
      <c r="E23" s="18">
        <v>1</v>
      </c>
      <c r="F23" s="19">
        <v>4000</v>
      </c>
      <c r="G23" s="40">
        <f>F23*E23</f>
        <v>4000</v>
      </c>
    </row>
    <row r="24" spans="2:8" ht="18" x14ac:dyDescent="0.3">
      <c r="B24" s="21" t="s">
        <v>15</v>
      </c>
      <c r="C24" s="28" t="s">
        <v>17</v>
      </c>
      <c r="D24" s="22"/>
      <c r="E24" s="22"/>
      <c r="F24" s="23"/>
      <c r="G24" s="41"/>
    </row>
    <row r="25" spans="2:8" ht="18.600000000000001" customHeight="1" x14ac:dyDescent="0.3">
      <c r="B25" s="24">
        <v>1</v>
      </c>
      <c r="C25" s="38" t="s">
        <v>79</v>
      </c>
      <c r="D25" s="33" t="s">
        <v>11</v>
      </c>
      <c r="E25" s="37">
        <v>1</v>
      </c>
      <c r="F25" s="34">
        <v>3500</v>
      </c>
      <c r="G25" s="42">
        <f t="shared" ref="G25" si="0">F25*E25</f>
        <v>3500</v>
      </c>
    </row>
    <row r="26" spans="2:8" ht="20.399999999999999" customHeight="1" x14ac:dyDescent="0.3">
      <c r="B26" s="24"/>
      <c r="C26" s="38"/>
      <c r="D26" s="33"/>
      <c r="E26" s="37"/>
      <c r="F26" s="34"/>
      <c r="G26" s="42"/>
    </row>
    <row r="27" spans="2:8" ht="18" x14ac:dyDescent="0.3">
      <c r="B27" s="75" t="s">
        <v>19</v>
      </c>
      <c r="C27" s="70" t="s">
        <v>18</v>
      </c>
      <c r="D27" s="25"/>
      <c r="E27" s="26"/>
      <c r="F27" s="27"/>
      <c r="G27" s="43"/>
    </row>
    <row r="28" spans="2:8" ht="36" x14ac:dyDescent="0.3">
      <c r="B28" s="24">
        <v>1</v>
      </c>
      <c r="C28" s="71" t="s">
        <v>73</v>
      </c>
      <c r="D28" s="25" t="s">
        <v>9</v>
      </c>
      <c r="E28" s="26">
        <v>80</v>
      </c>
      <c r="F28" s="27">
        <v>1350</v>
      </c>
      <c r="G28" s="43">
        <f t="shared" ref="G28" si="1">F28*E28</f>
        <v>108000</v>
      </c>
      <c r="H28" s="7"/>
    </row>
    <row r="29" spans="2:8" ht="18" x14ac:dyDescent="0.3">
      <c r="B29" s="75" t="s">
        <v>29</v>
      </c>
      <c r="C29" s="28" t="s">
        <v>24</v>
      </c>
      <c r="D29" s="25"/>
      <c r="E29" s="26"/>
      <c r="F29" s="27"/>
      <c r="G29" s="43"/>
    </row>
    <row r="30" spans="2:8" ht="72" customHeight="1" x14ac:dyDescent="0.3">
      <c r="B30" s="76">
        <v>1</v>
      </c>
      <c r="C30" s="72" t="s">
        <v>74</v>
      </c>
      <c r="D30" s="25" t="s">
        <v>9</v>
      </c>
      <c r="E30" s="26">
        <v>110</v>
      </c>
      <c r="F30" s="27">
        <v>165</v>
      </c>
      <c r="G30" s="43">
        <f t="shared" ref="G30" si="2">F30*E30</f>
        <v>18150</v>
      </c>
    </row>
    <row r="31" spans="2:8" ht="18" x14ac:dyDescent="0.3">
      <c r="B31" s="52" t="s">
        <v>20</v>
      </c>
      <c r="C31" s="29" t="s">
        <v>25</v>
      </c>
      <c r="D31" s="30"/>
      <c r="E31" s="18"/>
      <c r="F31" s="31"/>
      <c r="G31" s="44"/>
    </row>
    <row r="32" spans="2:8" ht="18" x14ac:dyDescent="0.3">
      <c r="B32" s="32">
        <v>1</v>
      </c>
      <c r="C32" s="17" t="s">
        <v>75</v>
      </c>
      <c r="D32" s="30" t="s">
        <v>9</v>
      </c>
      <c r="E32" s="18">
        <v>23</v>
      </c>
      <c r="F32" s="31">
        <v>150</v>
      </c>
      <c r="G32" s="44">
        <f t="shared" ref="G32:G34" si="3">F32*E32</f>
        <v>3450</v>
      </c>
    </row>
    <row r="33" spans="2:8" ht="18" x14ac:dyDescent="0.3">
      <c r="B33" s="32"/>
      <c r="C33" s="29"/>
      <c r="D33" s="30"/>
      <c r="E33" s="18"/>
      <c r="F33" s="31"/>
      <c r="G33" s="44"/>
    </row>
    <row r="34" spans="2:8" ht="18" x14ac:dyDescent="0.3">
      <c r="B34" s="52" t="s">
        <v>21</v>
      </c>
      <c r="C34" s="45" t="s">
        <v>76</v>
      </c>
      <c r="D34" s="73" t="s">
        <v>11</v>
      </c>
      <c r="E34" s="46">
        <v>2</v>
      </c>
      <c r="F34" s="47">
        <v>2500</v>
      </c>
      <c r="G34" s="44">
        <f t="shared" si="3"/>
        <v>5000</v>
      </c>
    </row>
    <row r="35" spans="2:8" ht="18.600000000000001" thickBot="1" x14ac:dyDescent="0.35">
      <c r="B35" s="77" t="s">
        <v>22</v>
      </c>
      <c r="C35" s="78" t="s">
        <v>77</v>
      </c>
      <c r="D35" s="56" t="s">
        <v>11</v>
      </c>
      <c r="E35" s="57">
        <v>1</v>
      </c>
      <c r="F35" s="53">
        <v>7000</v>
      </c>
      <c r="G35" s="54">
        <f t="shared" ref="G35" si="4">F35*E35</f>
        <v>7000</v>
      </c>
    </row>
    <row r="36" spans="2:8" ht="23.4" customHeight="1" x14ac:dyDescent="0.3">
      <c r="B36" s="79" t="s">
        <v>12</v>
      </c>
      <c r="C36" s="80"/>
      <c r="D36" s="80"/>
      <c r="E36" s="80"/>
      <c r="F36" s="81"/>
      <c r="G36" s="55">
        <f>SUM(G23:G35)</f>
        <v>149100</v>
      </c>
    </row>
    <row r="37" spans="2:8" ht="21.6" customHeight="1" thickBot="1" x14ac:dyDescent="0.35">
      <c r="B37" s="82" t="s">
        <v>13</v>
      </c>
      <c r="C37" s="83"/>
      <c r="D37" s="83"/>
      <c r="E37" s="83"/>
      <c r="F37" s="83"/>
      <c r="G37" s="15">
        <f>G36*18%</f>
        <v>26838</v>
      </c>
    </row>
    <row r="38" spans="2:8" ht="21.6" customHeight="1" thickBot="1" x14ac:dyDescent="0.35">
      <c r="B38" s="84" t="s">
        <v>14</v>
      </c>
      <c r="C38" s="85"/>
      <c r="D38" s="85"/>
      <c r="E38" s="85"/>
      <c r="F38" s="86"/>
      <c r="G38" s="15">
        <f>SUM(G36:G37)</f>
        <v>175938</v>
      </c>
      <c r="H38" s="16"/>
    </row>
    <row r="39" spans="2:8" ht="15.6" x14ac:dyDescent="0.3">
      <c r="B39" s="9"/>
      <c r="C39" s="9"/>
      <c r="D39" s="9"/>
      <c r="E39" s="10"/>
      <c r="F39" s="11"/>
      <c r="G39" s="12"/>
    </row>
  </sheetData>
  <mergeCells count="16">
    <mergeCell ref="B2:G2"/>
    <mergeCell ref="B1:G1"/>
    <mergeCell ref="B3:G3"/>
    <mergeCell ref="B4:G4"/>
    <mergeCell ref="B5:B6"/>
    <mergeCell ref="F5:F6"/>
    <mergeCell ref="G5:G6"/>
    <mergeCell ref="D5:E6"/>
    <mergeCell ref="B36:F36"/>
    <mergeCell ref="B37:F37"/>
    <mergeCell ref="B38:F38"/>
    <mergeCell ref="B7:G7"/>
    <mergeCell ref="B8:G8"/>
    <mergeCell ref="B9:G9"/>
    <mergeCell ref="B10:G10"/>
    <mergeCell ref="B20:G20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9F19-425A-4A98-AD73-4E9638DF1BF6}">
  <dimension ref="B1:G22"/>
  <sheetViews>
    <sheetView showGridLines="0" topLeftCell="A7" zoomScale="130" zoomScaleNormal="130" workbookViewId="0">
      <selection activeCell="C10" sqref="C10:G10"/>
    </sheetView>
  </sheetViews>
  <sheetFormatPr defaultColWidth="9.21875" defaultRowHeight="14.4" x14ac:dyDescent="0.3"/>
  <cols>
    <col min="1" max="1" width="3.21875" customWidth="1"/>
    <col min="2" max="2" width="10.21875" customWidth="1"/>
    <col min="3" max="3" width="78.21875" customWidth="1"/>
    <col min="4" max="4" width="6.44140625" customWidth="1"/>
    <col min="5" max="5" width="9" style="2" customWidth="1"/>
    <col min="6" max="6" width="14.5546875" style="3" bestFit="1" customWidth="1"/>
    <col min="7" max="7" width="14.77734375" style="4" bestFit="1" customWidth="1"/>
    <col min="9" max="9" width="12.21875" bestFit="1" customWidth="1"/>
    <col min="11" max="11" width="9.77734375" bestFit="1" customWidth="1"/>
  </cols>
  <sheetData>
    <row r="1" spans="2:7" ht="24.6" x14ac:dyDescent="0.4">
      <c r="B1" s="105" t="s">
        <v>46</v>
      </c>
      <c r="C1" s="106"/>
      <c r="D1" s="106"/>
      <c r="E1" s="106"/>
      <c r="F1" s="106"/>
      <c r="G1" s="107"/>
    </row>
    <row r="2" spans="2:7" ht="27" x14ac:dyDescent="0.3">
      <c r="B2" s="102" t="s">
        <v>47</v>
      </c>
      <c r="C2" s="103"/>
      <c r="D2" s="103"/>
      <c r="E2" s="103"/>
      <c r="F2" s="103"/>
      <c r="G2" s="104"/>
    </row>
    <row r="3" spans="2:7" x14ac:dyDescent="0.3">
      <c r="B3" s="108" t="s">
        <v>39</v>
      </c>
      <c r="C3" s="109"/>
      <c r="D3" s="109"/>
      <c r="E3" s="109"/>
      <c r="F3" s="109"/>
      <c r="G3" s="110"/>
    </row>
    <row r="4" spans="2:7" ht="15" thickBot="1" x14ac:dyDescent="0.35">
      <c r="B4" s="111" t="s">
        <v>48</v>
      </c>
      <c r="C4" s="112"/>
      <c r="D4" s="112"/>
      <c r="E4" s="112"/>
      <c r="F4" s="112"/>
      <c r="G4" s="113"/>
    </row>
    <row r="5" spans="2:7" ht="18.75" customHeight="1" x14ac:dyDescent="0.3">
      <c r="B5" s="114"/>
      <c r="C5" s="5" t="s">
        <v>27</v>
      </c>
      <c r="D5" s="120" t="s">
        <v>28</v>
      </c>
      <c r="E5" s="121"/>
      <c r="F5" s="116" t="s">
        <v>80</v>
      </c>
      <c r="G5" s="118"/>
    </row>
    <row r="6" spans="2:7" ht="19.5" customHeight="1" thickBot="1" x14ac:dyDescent="0.35">
      <c r="B6" s="115"/>
      <c r="C6" s="6" t="s">
        <v>69</v>
      </c>
      <c r="D6" s="122"/>
      <c r="E6" s="123"/>
      <c r="F6" s="117"/>
      <c r="G6" s="119"/>
    </row>
    <row r="7" spans="2:7" ht="50.25" customHeight="1" thickBot="1" x14ac:dyDescent="0.35">
      <c r="B7" s="124" t="s">
        <v>81</v>
      </c>
      <c r="C7" s="125"/>
      <c r="D7" s="125"/>
      <c r="E7" s="125"/>
      <c r="F7" s="125"/>
      <c r="G7" s="126"/>
    </row>
    <row r="8" spans="2:7" ht="18.600000000000001" thickBot="1" x14ac:dyDescent="0.35">
      <c r="B8" s="127" t="s">
        <v>30</v>
      </c>
      <c r="C8" s="128"/>
      <c r="D8" s="128"/>
      <c r="E8" s="128"/>
      <c r="F8" s="128"/>
      <c r="G8" s="129"/>
    </row>
    <row r="9" spans="2:7" ht="15.6" x14ac:dyDescent="0.3">
      <c r="B9" s="13">
        <v>1</v>
      </c>
      <c r="C9" s="130" t="s">
        <v>41</v>
      </c>
      <c r="D9" s="131"/>
      <c r="E9" s="131"/>
      <c r="F9" s="131"/>
      <c r="G9" s="132"/>
    </row>
    <row r="10" spans="2:7" ht="15.6" x14ac:dyDescent="0.3">
      <c r="B10" s="133">
        <v>2</v>
      </c>
      <c r="C10" s="134" t="s">
        <v>42</v>
      </c>
      <c r="D10" s="134"/>
      <c r="E10" s="134"/>
      <c r="F10" s="134"/>
      <c r="G10" s="135"/>
    </row>
    <row r="11" spans="2:7" ht="15.6" x14ac:dyDescent="0.3">
      <c r="B11" s="133"/>
      <c r="C11" s="134" t="s">
        <v>43</v>
      </c>
      <c r="D11" s="134"/>
      <c r="E11" s="134"/>
      <c r="F11" s="134"/>
      <c r="G11" s="135"/>
    </row>
    <row r="12" spans="2:7" ht="15.6" x14ac:dyDescent="0.3">
      <c r="B12" s="133"/>
      <c r="C12" s="134" t="s">
        <v>44</v>
      </c>
      <c r="D12" s="134"/>
      <c r="E12" s="134"/>
      <c r="F12" s="134"/>
      <c r="G12" s="135"/>
    </row>
    <row r="13" spans="2:7" ht="15.6" x14ac:dyDescent="0.3">
      <c r="B13" s="133"/>
      <c r="C13" s="134" t="s">
        <v>45</v>
      </c>
      <c r="D13" s="134"/>
      <c r="E13" s="134"/>
      <c r="F13" s="134"/>
      <c r="G13" s="135"/>
    </row>
    <row r="14" spans="2:7" ht="15.6" x14ac:dyDescent="0.3">
      <c r="B14" s="133"/>
      <c r="C14" s="140" t="s">
        <v>31</v>
      </c>
      <c r="D14" s="141"/>
      <c r="E14" s="141"/>
      <c r="F14" s="141"/>
      <c r="G14" s="142"/>
    </row>
    <row r="15" spans="2:7" ht="15.6" x14ac:dyDescent="0.3">
      <c r="B15" s="8">
        <v>3</v>
      </c>
      <c r="C15" s="143" t="s">
        <v>32</v>
      </c>
      <c r="D15" s="143"/>
      <c r="E15" s="143"/>
      <c r="F15" s="143"/>
      <c r="G15" s="144"/>
    </row>
    <row r="16" spans="2:7" ht="15.6" x14ac:dyDescent="0.3">
      <c r="B16" s="8">
        <v>4</v>
      </c>
      <c r="C16" s="143" t="s">
        <v>33</v>
      </c>
      <c r="D16" s="143"/>
      <c r="E16" s="143"/>
      <c r="F16" s="143"/>
      <c r="G16" s="144"/>
    </row>
    <row r="17" spans="2:7" ht="32.25" customHeight="1" x14ac:dyDescent="0.3">
      <c r="B17" s="8">
        <v>5</v>
      </c>
      <c r="C17" s="143" t="s">
        <v>34</v>
      </c>
      <c r="D17" s="143"/>
      <c r="E17" s="143"/>
      <c r="F17" s="143"/>
      <c r="G17" s="144"/>
    </row>
    <row r="18" spans="2:7" ht="15.6" x14ac:dyDescent="0.3">
      <c r="B18" s="8">
        <v>6</v>
      </c>
      <c r="C18" s="136" t="s">
        <v>35</v>
      </c>
      <c r="D18" s="136"/>
      <c r="E18" s="136"/>
      <c r="F18" s="136"/>
      <c r="G18" s="137"/>
    </row>
    <row r="19" spans="2:7" ht="15.6" x14ac:dyDescent="0.3">
      <c r="B19" s="8">
        <v>7</v>
      </c>
      <c r="C19" s="136" t="s">
        <v>36</v>
      </c>
      <c r="D19" s="136"/>
      <c r="E19" s="136"/>
      <c r="F19" s="136"/>
      <c r="G19" s="137"/>
    </row>
    <row r="20" spans="2:7" ht="15.6" x14ac:dyDescent="0.3">
      <c r="B20" s="8">
        <v>8</v>
      </c>
      <c r="C20" s="136" t="s">
        <v>37</v>
      </c>
      <c r="D20" s="136"/>
      <c r="E20" s="136"/>
      <c r="F20" s="136"/>
      <c r="G20" s="137"/>
    </row>
    <row r="21" spans="2:7" ht="15.6" x14ac:dyDescent="0.3">
      <c r="B21" s="8">
        <v>9</v>
      </c>
      <c r="C21" s="136" t="s">
        <v>38</v>
      </c>
      <c r="D21" s="136"/>
      <c r="E21" s="136"/>
      <c r="F21" s="136"/>
      <c r="G21" s="137"/>
    </row>
    <row r="22" spans="2:7" ht="16.2" thickBot="1" x14ac:dyDescent="0.35">
      <c r="B22" s="14">
        <v>10</v>
      </c>
      <c r="C22" s="138" t="s">
        <v>40</v>
      </c>
      <c r="D22" s="138"/>
      <c r="E22" s="138"/>
      <c r="F22" s="138"/>
      <c r="G22" s="139"/>
    </row>
  </sheetData>
  <mergeCells count="25">
    <mergeCell ref="C20:G20"/>
    <mergeCell ref="C21:G21"/>
    <mergeCell ref="C22:G22"/>
    <mergeCell ref="C14:G14"/>
    <mergeCell ref="C15:G15"/>
    <mergeCell ref="C16:G16"/>
    <mergeCell ref="C17:G17"/>
    <mergeCell ref="C18:G18"/>
    <mergeCell ref="C19:G19"/>
    <mergeCell ref="B7:G7"/>
    <mergeCell ref="B8:G8"/>
    <mergeCell ref="C9:G9"/>
    <mergeCell ref="B10:B14"/>
    <mergeCell ref="C10:G10"/>
    <mergeCell ref="C11:G11"/>
    <mergeCell ref="C12:G12"/>
    <mergeCell ref="C13:G13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10A9-8E42-4FEA-991B-A8711F414E25}">
  <dimension ref="A1:G10"/>
  <sheetViews>
    <sheetView showGridLines="0" workbookViewId="0">
      <selection activeCell="C11" sqref="C11"/>
    </sheetView>
  </sheetViews>
  <sheetFormatPr defaultRowHeight="14.4" x14ac:dyDescent="0.3"/>
  <cols>
    <col min="2" max="2" width="46.5546875" customWidth="1"/>
    <col min="7" max="7" width="73.44140625" customWidth="1"/>
  </cols>
  <sheetData>
    <row r="1" spans="1:7" ht="24" thickBot="1" x14ac:dyDescent="0.35">
      <c r="A1" s="145" t="s">
        <v>49</v>
      </c>
      <c r="B1" s="146"/>
      <c r="C1" s="146"/>
      <c r="D1" s="146"/>
      <c r="E1" s="146"/>
      <c r="F1" s="146"/>
      <c r="G1" s="147"/>
    </row>
    <row r="2" spans="1:7" ht="24" thickBot="1" x14ac:dyDescent="0.35">
      <c r="A2" s="154" t="s">
        <v>61</v>
      </c>
      <c r="B2" s="155"/>
      <c r="C2" s="150" t="s">
        <v>50</v>
      </c>
      <c r="D2" s="151"/>
      <c r="E2" s="151"/>
      <c r="F2" s="151"/>
      <c r="G2" s="152"/>
    </row>
    <row r="3" spans="1:7" ht="24.6" thickTop="1" thickBot="1" x14ac:dyDescent="0.35">
      <c r="A3" s="154" t="s">
        <v>62</v>
      </c>
      <c r="B3" s="155"/>
      <c r="C3" s="150" t="s">
        <v>51</v>
      </c>
      <c r="D3" s="151"/>
      <c r="E3" s="151"/>
      <c r="F3" s="151"/>
      <c r="G3" s="152"/>
    </row>
    <row r="4" spans="1:7" ht="24.6" thickTop="1" thickBot="1" x14ac:dyDescent="0.35">
      <c r="A4" s="154" t="s">
        <v>63</v>
      </c>
      <c r="B4" s="155"/>
      <c r="C4" s="150" t="s">
        <v>52</v>
      </c>
      <c r="D4" s="151"/>
      <c r="E4" s="151"/>
      <c r="F4" s="151"/>
      <c r="G4" s="152"/>
    </row>
    <row r="5" spans="1:7" ht="24.6" thickTop="1" thickBot="1" x14ac:dyDescent="0.35">
      <c r="A5" s="148" t="s">
        <v>53</v>
      </c>
      <c r="B5" s="149"/>
      <c r="C5" s="150" t="s">
        <v>64</v>
      </c>
      <c r="D5" s="151"/>
      <c r="E5" s="151"/>
      <c r="F5" s="151"/>
      <c r="G5" s="152"/>
    </row>
    <row r="6" spans="1:7" ht="24.6" thickTop="1" thickBot="1" x14ac:dyDescent="0.35">
      <c r="A6" s="148" t="s">
        <v>54</v>
      </c>
      <c r="B6" s="149"/>
      <c r="C6" s="150">
        <v>9137940454</v>
      </c>
      <c r="D6" s="151"/>
      <c r="E6" s="151"/>
      <c r="F6" s="151"/>
      <c r="G6" s="152"/>
    </row>
    <row r="7" spans="1:7" ht="24.6" thickTop="1" thickBot="1" x14ac:dyDescent="0.35">
      <c r="A7" s="148" t="s">
        <v>55</v>
      </c>
      <c r="B7" s="149"/>
      <c r="C7" s="150" t="s">
        <v>56</v>
      </c>
      <c r="D7" s="151"/>
      <c r="E7" s="151"/>
      <c r="F7" s="151"/>
      <c r="G7" s="152"/>
    </row>
    <row r="8" spans="1:7" ht="24.6" thickTop="1" thickBot="1" x14ac:dyDescent="0.35">
      <c r="A8" s="148" t="s">
        <v>57</v>
      </c>
      <c r="B8" s="149"/>
      <c r="C8" s="150">
        <v>9820580008</v>
      </c>
      <c r="D8" s="151"/>
      <c r="E8" s="151"/>
      <c r="F8" s="151"/>
      <c r="G8" s="152"/>
    </row>
    <row r="9" spans="1:7" ht="24.6" thickTop="1" thickBot="1" x14ac:dyDescent="0.35">
      <c r="A9" s="148" t="s">
        <v>58</v>
      </c>
      <c r="B9" s="149"/>
      <c r="C9" s="153" t="s">
        <v>65</v>
      </c>
      <c r="D9" s="151"/>
      <c r="E9" s="151"/>
      <c r="F9" s="151"/>
      <c r="G9" s="152"/>
    </row>
    <row r="10" spans="1:7" ht="54" customHeight="1" thickTop="1" thickBot="1" x14ac:dyDescent="0.35">
      <c r="A10" s="156" t="s">
        <v>59</v>
      </c>
      <c r="B10" s="157"/>
      <c r="C10" s="158" t="s">
        <v>60</v>
      </c>
      <c r="D10" s="159"/>
      <c r="E10" s="159"/>
      <c r="F10" s="159"/>
      <c r="G10" s="160"/>
    </row>
  </sheetData>
  <mergeCells count="19">
    <mergeCell ref="A10:B10"/>
    <mergeCell ref="C10:G10"/>
    <mergeCell ref="A5:B5"/>
    <mergeCell ref="C5:G5"/>
    <mergeCell ref="A6:B6"/>
    <mergeCell ref="C6:G6"/>
    <mergeCell ref="A7:B7"/>
    <mergeCell ref="C7:G7"/>
    <mergeCell ref="A1:G1"/>
    <mergeCell ref="A8:B8"/>
    <mergeCell ref="C8:G8"/>
    <mergeCell ref="A9:B9"/>
    <mergeCell ref="C9:G9"/>
    <mergeCell ref="A2:B2"/>
    <mergeCell ref="C2:G2"/>
    <mergeCell ref="A3:B3"/>
    <mergeCell ref="C3:G3"/>
    <mergeCell ref="A4:B4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 &amp; LS</vt:lpstr>
      <vt:lpstr>TERMS AND CONDITIONS</vt:lpstr>
      <vt:lpstr>Vendor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