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Sixmile Khanapara, Guwahati\Comparison - PO vs Actual - BOQ\"/>
    </mc:Choice>
  </mc:AlternateContent>
  <xr:revisionPtr revIDLastSave="0" documentId="13_ncr:1_{B2CB089D-F1A3-4F1C-B07B-6B1F9265F9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4" i="1" s="1"/>
  <c r="L9" i="1"/>
  <c r="L45" i="1" l="1"/>
  <c r="L46" i="1" s="1"/>
  <c r="I43" i="1"/>
  <c r="J2" i="2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4" i="1" l="1"/>
  <c r="I45" i="1"/>
  <c r="I46" i="1" s="1"/>
</calcChain>
</file>

<file path=xl/sharedStrings.xml><?xml version="1.0" encoding="utf-8"?>
<sst xmlns="http://schemas.openxmlformats.org/spreadsheetml/2006/main" count="211" uniqueCount="160">
  <si>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</si>
  <si>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</si>
  <si>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</si>
  <si>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</si>
  <si>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</si>
  <si>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</si>
  <si>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</si>
  <si>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</si>
  <si>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</si>
  <si>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</si>
  <si>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</si>
  <si>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</si>
  <si>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</si>
  <si>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</si>
  <si>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</si>
  <si>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</si>
  <si>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</si>
  <si>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</si>
  <si>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</si>
  <si>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</si>
  <si>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</si>
  <si>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</si>
  <si>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</si>
  <si>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</si>
  <si>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</si>
  <si>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</si>
  <si>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</si>
  <si>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</si>
  <si>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</si>
  <si>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</si>
  <si>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</si>
  <si>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</si>
  <si>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</si>
  <si>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</si>
  <si>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</si>
  <si>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</si>
  <si>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</si>
  <si>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</si>
  <si>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</si>
  <si>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</si>
  <si>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</si>
  <si>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</si>
  <si>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</si>
  <si>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</si>
  <si>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</si>
  <si>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</si>
  <si>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</si>
  <si>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</si>
  <si>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</si>
  <si>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</si>
  <si>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</si>
  <si>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</si>
  <si>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</si>
  <si>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</si>
  <si>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</si>
  <si>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</si>
  <si>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</si>
  <si>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</si>
  <si>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</si>
  <si>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</si>
  <si>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</si>
  <si>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</si>
  <si>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</si>
  <si>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</si>
  <si>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</si>
  <si>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</si>
  <si>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</si>
  <si>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</si>
  <si>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</si>
  <si>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</si>
  <si>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</si>
  <si>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</si>
  <si>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</si>
  <si>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</si>
  <si>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</si>
  <si>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</si>
  <si>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</si>
  <si>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</si>
  <si>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</si>
  <si>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</si>
  <si>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</si>
  <si>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</si>
  <si>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</si>
  <si>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</si>
  <si>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</si>
  <si>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</si>
  <si>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</si>
  <si>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</si>
  <si>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</si>
  <si>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</si>
  <si>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</si>
  <si>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</si>
  <si>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</si>
  <si>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</si>
  <si>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</si>
  <si>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</si>
  <si>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</si>
  <si>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</si>
  <si>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</si>
  <si>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</si>
  <si>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</si>
  <si>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</si>
  <si>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</si>
  <si>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</si>
  <si>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</si>
  <si>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</si>
  <si>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</si>
  <si>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</si>
  <si>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</si>
  <si>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</si>
  <si>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</si>
  <si>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</si>
  <si>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</si>
  <si>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</si>
  <si>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</si>
  <si>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</si>
  <si>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</si>
  <si>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</si>
  <si>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</si>
  <si>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</si>
  <si>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</si>
  <si>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</si>
  <si>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</si>
  <si>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</si>
  <si>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</si>
  <si>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</si>
  <si>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</si>
  <si>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</si>
  <si>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</si>
  <si>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</si>
  <si>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</si>
  <si>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</si>
  <si>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</si>
  <si>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</si>
  <si>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</si>
  <si>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</si>
  <si>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</si>
  <si>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</si>
  <si>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</si>
  <si>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</si>
  <si>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</si>
  <si>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</si>
  <si>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</si>
  <si>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</si>
  <si>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</si>
  <si>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</si>
  <si>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</si>
  <si>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</si>
  <si>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</si>
  <si>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</si>
  <si>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</si>
  <si>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</si>
  <si>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</si>
  <si>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</si>
  <si>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Scaffolding Charges</t>
  </si>
  <si>
    <t>Sixmile Branch(New Branch,P-551) - Ground Floor, H . No. 6, Khanapara, Six Mile, Jaya-Nagar, Near Bharat Petrolpump, P.O - Khanapara, Guwahati, Dist - Kamrup Metropolitan, State - Assam, Pin - 781022</t>
  </si>
  <si>
    <t xml:space="preserve">AMOUNT </t>
  </si>
  <si>
    <t xml:space="preserve">ACTUAL QTY </t>
  </si>
  <si>
    <t>PO QTY.</t>
  </si>
  <si>
    <t>PO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</si>
</sst>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56" xfId="0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  <xf numFmtId="0" fontId="12" fillId="3" borderId="58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3" fillId="0" borderId="64" xfId="0" applyFont="1" applyBorder="1" applyAlignment="1" applyProtection="1">
      <alignment horizontal="center" vertical="center"/>
      <protection locked="0"/>
    </xf>
    <xf numFmtId="0" fontId="13" fillId="0" borderId="65" xfId="0" applyFont="1" applyBorder="1" applyAlignment="1">
      <alignment horizontal="center" vertical="center" wrapText="1"/>
    </xf>
    <xf numFmtId="44" fontId="16" fillId="0" borderId="66" xfId="2" applyFont="1" applyBorder="1" applyAlignment="1">
      <alignment horizontal="center" vertical="center"/>
    </xf>
    <xf numFmtId="44" fontId="13" fillId="2" borderId="6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3" fillId="0" borderId="74" xfId="0" applyFont="1" applyBorder="1" applyAlignment="1" applyProtection="1">
      <alignment horizontal="center" vertical="center"/>
      <protection locked="0"/>
    </xf>
    <xf numFmtId="0" fontId="13" fillId="0" borderId="75" xfId="0" applyFont="1" applyBorder="1" applyAlignment="1">
      <alignment horizontal="center" vertical="center" wrapText="1"/>
    </xf>
    <xf numFmtId="0" fontId="13" fillId="2" borderId="71" xfId="0" applyFont="1" applyFill="1" applyBorder="1" applyAlignment="1" applyProtection="1">
      <alignment horizontal="center" vertical="center" wrapText="1"/>
      <protection locked="0"/>
    </xf>
    <xf numFmtId="0" fontId="0" fillId="0" borderId="80" xfId="0" applyBorder="1" applyAlignment="1">
      <alignment horizontal="center" vertical="center"/>
    </xf>
    <xf numFmtId="0" fontId="13" fillId="0" borderId="81" xfId="0" applyFont="1" applyBorder="1" applyAlignment="1" applyProtection="1">
      <alignment horizontal="center" vertical="center"/>
      <protection locked="0"/>
    </xf>
    <xf numFmtId="0" fontId="13" fillId="0" borderId="8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3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80" xfId="0" applyFont="1" applyBorder="1" applyAlignment="1" applyProtection="1">
      <alignment horizontal="center" vertical="center"/>
      <protection locked="0"/>
    </xf>
    <xf numFmtId="0" fontId="13" fillId="0" borderId="80" xfId="0" applyFont="1" applyBorder="1" applyAlignment="1">
      <alignment horizontal="center" vertical="center" wrapText="1"/>
    </xf>
    <xf numFmtId="0" fontId="13" fillId="0" borderId="72" xfId="0" applyFont="1" applyBorder="1" applyAlignment="1" applyProtection="1">
      <alignment horizontal="center" vertical="center"/>
      <protection locked="0"/>
    </xf>
    <xf numFmtId="0" fontId="13" fillId="0" borderId="72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 wrapText="1"/>
    </xf>
    <xf numFmtId="44" fontId="13" fillId="0" borderId="94" xfId="0" applyNumberFormat="1" applyFont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/>
    </xf>
    <xf numFmtId="0" fontId="13" fillId="0" borderId="92" xfId="1" applyFont="1" applyFill="1" applyBorder="1" applyAlignment="1" applyProtection="1">
      <alignment horizontal="right" vertical="top"/>
    </xf>
    <xf numFmtId="10" fontId="12" fillId="0" borderId="93" xfId="0" applyNumberFormat="1" applyFont="1" applyBorder="1" applyAlignment="1">
      <alignment horizontal="left" vertical="center"/>
    </xf>
    <xf numFmtId="9" fontId="13" fillId="0" borderId="93" xfId="0" applyNumberFormat="1" applyFont="1" applyBorder="1" applyAlignment="1">
      <alignment horizontal="center" vertical="center" wrapText="1"/>
    </xf>
    <xf numFmtId="1" fontId="13" fillId="0" borderId="94" xfId="0" applyNumberFormat="1" applyFont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1" fontId="12" fillId="0" borderId="97" xfId="0" applyNumberFormat="1" applyFont="1" applyBorder="1" applyAlignment="1">
      <alignment horizontal="center" vertical="center" wrapText="1"/>
    </xf>
    <xf numFmtId="44" fontId="13" fillId="0" borderId="67" xfId="0" applyNumberFormat="1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0" xfId="0" applyFont="1" applyBorder="1" applyProtection="1"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3" fillId="3" borderId="66" xfId="0" applyFont="1" applyFill="1" applyBorder="1" applyAlignment="1" applyProtection="1">
      <alignment horizontal="center" vertical="center" wrapText="1"/>
      <protection locked="0"/>
    </xf>
    <xf numFmtId="0" fontId="1" fillId="0" borderId="66" xfId="0" applyFont="1" applyBorder="1"/>
    <xf numFmtId="0" fontId="2" fillId="0" borderId="66" xfId="0" applyFont="1" applyBorder="1" applyAlignment="1">
      <alignment vertical="center"/>
    </xf>
    <xf numFmtId="0" fontId="1" fillId="2" borderId="66" xfId="0" applyFont="1" applyFill="1" applyBorder="1" applyAlignment="1" applyProtection="1">
      <alignment horizontal="center" vertical="center" wrapText="1"/>
      <protection locked="0"/>
    </xf>
    <xf numFmtId="0" fontId="1" fillId="0" borderId="66" xfId="0" applyFont="1" applyBorder="1" applyAlignment="1" applyProtection="1">
      <alignment horizontal="center" vertical="center" wrapText="1"/>
      <protection locked="0"/>
    </xf>
    <xf numFmtId="0" fontId="1" fillId="0" borderId="66" xfId="0" applyFont="1" applyBorder="1" applyAlignment="1">
      <alignment horizontal="center"/>
    </xf>
    <xf numFmtId="9" fontId="1" fillId="0" borderId="66" xfId="0" applyNumberFormat="1" applyFont="1" applyBorder="1" applyAlignment="1">
      <alignment horizontal="center"/>
    </xf>
    <xf numFmtId="0" fontId="2" fillId="4" borderId="66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38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3" borderId="41" xfId="0" applyFont="1" applyFill="1" applyBorder="1" applyAlignment="1" applyProtection="1">
      <alignment horizontal="center" vertical="center" wrapText="1"/>
      <protection locked="0"/>
    </xf>
    <xf numFmtId="0" fontId="3" fillId="3" borderId="44" xfId="0" applyFont="1" applyFill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1" fillId="2" borderId="43" xfId="0" applyFont="1" applyFill="1" applyBorder="1" applyAlignment="1" applyProtection="1">
      <alignment horizontal="center" vertical="center" wrapText="1"/>
      <protection locked="0"/>
    </xf>
    <xf numFmtId="0" fontId="1" fillId="2" borderId="46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1" fontId="2" fillId="4" borderId="54" xfId="0" applyNumberFormat="1" applyFont="1" applyFill="1" applyBorder="1" applyAlignment="1" applyProtection="1">
      <alignment horizontal="center" vertical="center"/>
      <protection locked="0"/>
    </xf>
    <xf numFmtId="1" fontId="2" fillId="4" borderId="55" xfId="0" applyNumberFormat="1" applyFont="1" applyFill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9" fontId="2" fillId="0" borderId="43" xfId="0" applyNumberFormat="1" applyFont="1" applyBorder="1" applyAlignment="1" applyProtection="1">
      <alignment horizontal="center" vertical="center"/>
      <protection locked="0"/>
    </xf>
    <xf numFmtId="9" fontId="2" fillId="0" borderId="46" xfId="0" applyNumberFormat="1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top" wrapText="1"/>
    </xf>
    <xf numFmtId="0" fontId="10" fillId="0" borderId="98" xfId="0" applyFont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2" fillId="0" borderId="92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3" fillId="0" borderId="85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87" xfId="0" quotePrefix="1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44" fontId="13" fillId="2" borderId="73" xfId="0" applyNumberFormat="1" applyFont="1" applyFill="1" applyBorder="1" applyAlignment="1">
      <alignment horizontal="center" vertical="center" wrapText="1"/>
    </xf>
    <xf numFmtId="44" fontId="13" fillId="2" borderId="62" xfId="0" applyNumberFormat="1" applyFont="1" applyFill="1" applyBorder="1" applyAlignment="1">
      <alignment horizontal="center" vertical="center" wrapText="1"/>
    </xf>
    <xf numFmtId="44" fontId="13" fillId="2" borderId="71" xfId="0" applyNumberFormat="1" applyFont="1" applyFill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5" xfId="0" quotePrefix="1" applyFont="1" applyBorder="1" applyAlignment="1" applyProtection="1">
      <alignment horizontal="center" vertical="center"/>
      <protection locked="0"/>
    </xf>
    <xf numFmtId="0" fontId="13" fillId="0" borderId="87" xfId="0" quotePrefix="1" applyFont="1" applyBorder="1" applyAlignment="1" applyProtection="1">
      <alignment horizontal="center" vertical="center"/>
      <protection locked="0"/>
    </xf>
    <xf numFmtId="0" fontId="14" fillId="0" borderId="80" xfId="0" applyFont="1" applyBorder="1" applyAlignment="1" applyProtection="1">
      <alignment horizontal="center" vertical="center" wrapText="1"/>
      <protection locked="0"/>
    </xf>
    <xf numFmtId="0" fontId="14" fillId="0" borderId="72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 wrapText="1"/>
    </xf>
    <xf numFmtId="0" fontId="13" fillId="0" borderId="59" xfId="0" quotePrefix="1" applyFont="1" applyBorder="1" applyAlignment="1" applyProtection="1">
      <alignment horizontal="center" vertical="center"/>
      <protection locked="0"/>
    </xf>
    <xf numFmtId="0" fontId="13" fillId="0" borderId="68" xfId="0" quotePrefix="1" applyFont="1" applyBorder="1" applyAlignment="1" applyProtection="1">
      <alignment horizontal="center" vertical="center"/>
      <protection locked="0"/>
    </xf>
    <xf numFmtId="0" fontId="14" fillId="0" borderId="60" xfId="0" applyFont="1" applyBorder="1" applyAlignment="1" applyProtection="1">
      <alignment horizontal="center" vertical="center" wrapText="1"/>
      <protection locked="0"/>
    </xf>
    <xf numFmtId="0" fontId="14" fillId="0" borderId="61" xfId="0" applyFont="1" applyBorder="1" applyAlignment="1" applyProtection="1">
      <alignment horizontal="center" vertical="center" wrapText="1"/>
      <protection locked="0"/>
    </xf>
    <xf numFmtId="0" fontId="14" fillId="0" borderId="69" xfId="0" applyFont="1" applyBorder="1" applyAlignment="1" applyProtection="1">
      <alignment horizontal="center" vertical="center" wrapText="1"/>
      <protection locked="0"/>
    </xf>
    <xf numFmtId="0" fontId="14" fillId="0" borderId="70" xfId="0" applyFont="1" applyBorder="1" applyAlignment="1" applyProtection="1">
      <alignment horizontal="center" vertical="center" wrapText="1"/>
      <protection locked="0"/>
    </xf>
    <xf numFmtId="0" fontId="14" fillId="0" borderId="62" xfId="0" applyFont="1" applyBorder="1" applyAlignment="1" applyProtection="1">
      <alignment horizontal="center" vertical="center" wrapText="1"/>
      <protection locked="0"/>
    </xf>
    <xf numFmtId="0" fontId="14" fillId="0" borderId="71" xfId="0" applyFont="1" applyBorder="1" applyAlignment="1" applyProtection="1">
      <alignment horizontal="center" vertical="center" wrapText="1"/>
      <protection locked="0"/>
    </xf>
    <xf numFmtId="0" fontId="13" fillId="0" borderId="77" xfId="0" quotePrefix="1" applyFont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 wrapText="1"/>
      <protection locked="0"/>
    </xf>
    <xf numFmtId="0" fontId="14" fillId="0" borderId="79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topLeftCell="C1" zoomScaleNormal="100" zoomScaleSheetLayoutView="100" workbookViewId="0">
      <selection activeCell="M42" sqref="M42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46015</v>
      </c>
    </row>
    <row r="2" spans="1:13" x14ac:dyDescent="0.3">
      <c r="A2" s="116" t="s">
        <v>2</v>
      </c>
      <c r="B2" s="117"/>
      <c r="C2" s="117"/>
      <c r="D2" s="117"/>
      <c r="E2" s="117"/>
      <c r="F2" s="117"/>
      <c r="G2" s="117"/>
      <c r="H2" s="117"/>
      <c r="I2" s="117"/>
      <c r="J2" s="118"/>
    </row>
    <row r="3" spans="1:13" x14ac:dyDescent="0.3">
      <c r="A3" s="119" t="s">
        <v>3</v>
      </c>
      <c r="B3" s="120"/>
      <c r="C3" s="121" t="s">
        <v>89</v>
      </c>
      <c r="D3" s="122"/>
      <c r="E3" s="122"/>
      <c r="F3" s="122"/>
      <c r="G3" s="122"/>
      <c r="H3" s="122"/>
      <c r="I3" s="122"/>
      <c r="J3" s="123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155</v>
      </c>
      <c r="F4" s="124"/>
      <c r="G4" s="125"/>
      <c r="H4" s="125"/>
      <c r="I4" s="125"/>
      <c r="J4" s="126"/>
    </row>
    <row r="5" spans="1:13" ht="14.4" thickBot="1" x14ac:dyDescent="0.35">
      <c r="A5" s="130"/>
      <c r="B5" s="131"/>
      <c r="C5" s="131"/>
      <c r="D5" s="131"/>
      <c r="E5" s="131"/>
      <c r="F5" s="131"/>
      <c r="G5" s="131"/>
      <c r="H5" s="131"/>
      <c r="I5" s="131"/>
      <c r="J5" s="132"/>
      <c r="K5" s="7"/>
      <c r="L5" s="7"/>
      <c r="M5" s="7"/>
    </row>
    <row r="6" spans="1:13" ht="14.4" thickBot="1" x14ac:dyDescent="0.35">
      <c r="A6" s="133" t="s">
        <v>11</v>
      </c>
      <c r="B6" s="134"/>
      <c r="C6" s="134"/>
      <c r="D6" s="134"/>
      <c r="E6" s="134"/>
      <c r="F6" s="134"/>
      <c r="G6" s="134"/>
      <c r="H6" s="134"/>
      <c r="I6" s="134"/>
      <c r="J6" s="135"/>
    </row>
    <row r="7" spans="1:13" ht="28.2" thickBot="1" x14ac:dyDescent="0.35">
      <c r="A7" s="73" t="s">
        <v>12</v>
      </c>
      <c r="B7" s="127" t="s">
        <v>13</v>
      </c>
      <c r="C7" s="128"/>
      <c r="D7" s="129"/>
      <c r="E7" s="74" t="s">
        <v>6</v>
      </c>
      <c r="F7" s="110" t="s">
        <v>158</v>
      </c>
      <c r="G7" s="111"/>
      <c r="H7" s="74" t="s">
        <v>8</v>
      </c>
      <c r="I7" s="106" t="s">
        <v>159</v>
      </c>
      <c r="J7" s="107"/>
      <c r="K7" s="84" t="s">
        <v>157</v>
      </c>
      <c r="L7" s="84" t="s">
        <v>156</v>
      </c>
    </row>
    <row r="8" spans="1:13" ht="12.75" customHeight="1" x14ac:dyDescent="0.3">
      <c r="A8" s="68"/>
      <c r="B8" s="103" t="s">
        <v>14</v>
      </c>
      <c r="C8" s="104"/>
      <c r="D8" s="105"/>
      <c r="E8" s="68"/>
      <c r="F8" s="112"/>
      <c r="G8" s="113"/>
      <c r="H8" s="68"/>
      <c r="I8" s="108"/>
      <c r="J8" s="109"/>
      <c r="K8" s="86"/>
      <c r="L8" s="86"/>
    </row>
    <row r="9" spans="1:13" ht="15.6" x14ac:dyDescent="0.3">
      <c r="A9" s="72" t="s">
        <v>15</v>
      </c>
      <c r="B9" s="97" t="s">
        <v>16</v>
      </c>
      <c r="C9" s="98"/>
      <c r="D9" s="99"/>
      <c r="E9" s="72" t="s">
        <v>10</v>
      </c>
      <c r="F9" s="114">
        <v>4</v>
      </c>
      <c r="G9" s="115"/>
      <c r="H9" s="69">
        <v>1550</v>
      </c>
      <c r="I9" s="92">
        <f>F9*H9</f>
        <v>6200</v>
      </c>
      <c r="J9" s="93"/>
      <c r="K9" s="87">
        <v>4</v>
      </c>
      <c r="L9" s="88">
        <f>K9*H9</f>
        <v>6200</v>
      </c>
    </row>
    <row r="10" spans="1:13" ht="12.75" customHeight="1" x14ac:dyDescent="0.3">
      <c r="A10" s="72" t="s">
        <v>17</v>
      </c>
      <c r="B10" s="97" t="s">
        <v>18</v>
      </c>
      <c r="C10" s="98"/>
      <c r="D10" s="99"/>
      <c r="E10" s="72" t="s">
        <v>10</v>
      </c>
      <c r="F10" s="114"/>
      <c r="G10" s="115"/>
      <c r="H10" s="69">
        <v>1550</v>
      </c>
      <c r="I10" s="92">
        <f t="shared" ref="I10:I41" si="0">F10*H10</f>
        <v>0</v>
      </c>
      <c r="J10" s="93"/>
      <c r="K10" s="87"/>
      <c r="L10" s="88">
        <f t="shared" ref="L10:L43" si="1">K10*H10</f>
        <v>0</v>
      </c>
    </row>
    <row r="11" spans="1:13" ht="12.75" customHeight="1" x14ac:dyDescent="0.3">
      <c r="A11" s="72" t="s">
        <v>19</v>
      </c>
      <c r="B11" s="97" t="s">
        <v>91</v>
      </c>
      <c r="C11" s="98"/>
      <c r="D11" s="99"/>
      <c r="E11" s="72" t="s">
        <v>10</v>
      </c>
      <c r="F11" s="114">
        <v>3</v>
      </c>
      <c r="G11" s="115"/>
      <c r="H11" s="69">
        <v>3200</v>
      </c>
      <c r="I11" s="92">
        <f t="shared" si="0"/>
        <v>9600</v>
      </c>
      <c r="J11" s="93"/>
      <c r="K11" s="87">
        <v>3</v>
      </c>
      <c r="L11" s="88">
        <f t="shared" si="1"/>
        <v>9600</v>
      </c>
    </row>
    <row r="12" spans="1:13" ht="12.75" customHeight="1" x14ac:dyDescent="0.3">
      <c r="A12" s="72" t="s">
        <v>20</v>
      </c>
      <c r="B12" s="97" t="s">
        <v>92</v>
      </c>
      <c r="C12" s="98"/>
      <c r="D12" s="99"/>
      <c r="E12" s="72" t="s">
        <v>10</v>
      </c>
      <c r="F12" s="114">
        <v>1</v>
      </c>
      <c r="G12" s="115"/>
      <c r="H12" s="69">
        <v>3200</v>
      </c>
      <c r="I12" s="92">
        <f t="shared" si="0"/>
        <v>3200</v>
      </c>
      <c r="J12" s="93"/>
      <c r="K12" s="87">
        <v>1</v>
      </c>
      <c r="L12" s="88">
        <f t="shared" si="1"/>
        <v>3200</v>
      </c>
    </row>
    <row r="13" spans="1:13" ht="15.6" x14ac:dyDescent="0.3">
      <c r="A13" s="75"/>
      <c r="B13" s="100" t="s">
        <v>21</v>
      </c>
      <c r="C13" s="101"/>
      <c r="D13" s="102"/>
      <c r="E13" s="75"/>
      <c r="F13" s="114"/>
      <c r="G13" s="115"/>
      <c r="H13" s="70"/>
      <c r="I13" s="92">
        <f t="shared" si="0"/>
        <v>0</v>
      </c>
      <c r="J13" s="93"/>
      <c r="K13" s="87"/>
      <c r="L13" s="88">
        <f t="shared" si="1"/>
        <v>0</v>
      </c>
    </row>
    <row r="14" spans="1:13" ht="12.75" customHeight="1" x14ac:dyDescent="0.3">
      <c r="A14" s="72" t="s">
        <v>22</v>
      </c>
      <c r="B14" s="97" t="s">
        <v>23</v>
      </c>
      <c r="C14" s="98"/>
      <c r="D14" s="99"/>
      <c r="E14" s="72" t="s">
        <v>10</v>
      </c>
      <c r="F14" s="114"/>
      <c r="G14" s="115"/>
      <c r="H14" s="69">
        <v>1000</v>
      </c>
      <c r="I14" s="92">
        <f t="shared" si="0"/>
        <v>0</v>
      </c>
      <c r="J14" s="93"/>
      <c r="K14" s="87"/>
      <c r="L14" s="88">
        <f t="shared" si="1"/>
        <v>0</v>
      </c>
    </row>
    <row r="15" spans="1:13" ht="12.75" customHeight="1" x14ac:dyDescent="0.3">
      <c r="A15" s="72" t="s">
        <v>24</v>
      </c>
      <c r="B15" s="97" t="s">
        <v>25</v>
      </c>
      <c r="C15" s="98"/>
      <c r="D15" s="99"/>
      <c r="E15" s="72" t="s">
        <v>10</v>
      </c>
      <c r="F15" s="114"/>
      <c r="G15" s="115"/>
      <c r="H15" s="69">
        <v>2000</v>
      </c>
      <c r="I15" s="92">
        <f t="shared" si="0"/>
        <v>0</v>
      </c>
      <c r="J15" s="93"/>
      <c r="K15" s="87"/>
      <c r="L15" s="88">
        <f t="shared" si="1"/>
        <v>0</v>
      </c>
    </row>
    <row r="16" spans="1:13" ht="15.6" x14ac:dyDescent="0.3">
      <c r="A16" s="75"/>
      <c r="B16" s="100" t="s">
        <v>26</v>
      </c>
      <c r="C16" s="101"/>
      <c r="D16" s="102"/>
      <c r="E16" s="75"/>
      <c r="F16" s="114"/>
      <c r="G16" s="115"/>
      <c r="H16" s="70"/>
      <c r="I16" s="92">
        <f t="shared" si="0"/>
        <v>0</v>
      </c>
      <c r="J16" s="93"/>
      <c r="K16" s="87"/>
      <c r="L16" s="88">
        <f t="shared" si="1"/>
        <v>0</v>
      </c>
    </row>
    <row r="17" spans="1:12" ht="12.75" customHeight="1" x14ac:dyDescent="0.3">
      <c r="A17" s="72" t="s">
        <v>27</v>
      </c>
      <c r="B17" s="94" t="s">
        <v>28</v>
      </c>
      <c r="C17" s="95"/>
      <c r="D17" s="96"/>
      <c r="E17" s="72" t="s">
        <v>29</v>
      </c>
      <c r="F17" s="114">
        <v>46</v>
      </c>
      <c r="G17" s="115"/>
      <c r="H17" s="69">
        <v>850</v>
      </c>
      <c r="I17" s="92">
        <f>F17*H17</f>
        <v>39100</v>
      </c>
      <c r="J17" s="93"/>
      <c r="K17" s="87">
        <v>57</v>
      </c>
      <c r="L17" s="88">
        <f t="shared" si="1"/>
        <v>48450</v>
      </c>
    </row>
    <row r="18" spans="1:12" ht="12.75" customHeight="1" x14ac:dyDescent="0.3">
      <c r="A18" s="72" t="s">
        <v>30</v>
      </c>
      <c r="B18" s="94" t="s">
        <v>31</v>
      </c>
      <c r="C18" s="95"/>
      <c r="D18" s="96"/>
      <c r="E18" s="72" t="s">
        <v>29</v>
      </c>
      <c r="F18" s="114"/>
      <c r="G18" s="115"/>
      <c r="H18" s="69">
        <v>850</v>
      </c>
      <c r="I18" s="92">
        <f t="shared" si="0"/>
        <v>0</v>
      </c>
      <c r="J18" s="93"/>
      <c r="K18" s="87"/>
      <c r="L18" s="88">
        <f t="shared" si="1"/>
        <v>0</v>
      </c>
    </row>
    <row r="19" spans="1:12" ht="12.75" customHeight="1" x14ac:dyDescent="0.3">
      <c r="A19" s="72" t="s">
        <v>32</v>
      </c>
      <c r="B19" s="94" t="s">
        <v>33</v>
      </c>
      <c r="C19" s="95"/>
      <c r="D19" s="96"/>
      <c r="E19" s="72" t="s">
        <v>29</v>
      </c>
      <c r="F19" s="114">
        <v>18</v>
      </c>
      <c r="G19" s="115"/>
      <c r="H19" s="69">
        <v>850</v>
      </c>
      <c r="I19" s="92">
        <f t="shared" si="0"/>
        <v>15300</v>
      </c>
      <c r="J19" s="93"/>
      <c r="K19" s="87">
        <v>17</v>
      </c>
      <c r="L19" s="88">
        <f t="shared" si="1"/>
        <v>14450</v>
      </c>
    </row>
    <row r="20" spans="1:12" ht="12.75" customHeight="1" x14ac:dyDescent="0.3">
      <c r="A20" s="72" t="s">
        <v>34</v>
      </c>
      <c r="B20" s="94" t="s">
        <v>35</v>
      </c>
      <c r="C20" s="95"/>
      <c r="D20" s="96"/>
      <c r="E20" s="72" t="s">
        <v>29</v>
      </c>
      <c r="F20" s="114"/>
      <c r="G20" s="115"/>
      <c r="H20" s="69">
        <v>1000</v>
      </c>
      <c r="I20" s="92">
        <f t="shared" si="0"/>
        <v>0</v>
      </c>
      <c r="J20" s="93"/>
      <c r="K20" s="87"/>
      <c r="L20" s="88">
        <f t="shared" si="1"/>
        <v>0</v>
      </c>
    </row>
    <row r="21" spans="1:12" ht="12.75" customHeight="1" x14ac:dyDescent="0.3">
      <c r="A21" s="72" t="s">
        <v>36</v>
      </c>
      <c r="B21" s="94" t="s">
        <v>93</v>
      </c>
      <c r="C21" s="95"/>
      <c r="D21" s="96"/>
      <c r="E21" s="72" t="s">
        <v>29</v>
      </c>
      <c r="F21" s="114">
        <v>46</v>
      </c>
      <c r="G21" s="115"/>
      <c r="H21" s="69">
        <v>1000</v>
      </c>
      <c r="I21" s="92">
        <f t="shared" si="0"/>
        <v>46000</v>
      </c>
      <c r="J21" s="93"/>
      <c r="K21" s="87">
        <v>49</v>
      </c>
      <c r="L21" s="88">
        <f t="shared" si="1"/>
        <v>49000</v>
      </c>
    </row>
    <row r="22" spans="1:12" ht="12.75" customHeight="1" x14ac:dyDescent="0.3">
      <c r="A22" s="72" t="s">
        <v>37</v>
      </c>
      <c r="B22" s="94" t="s">
        <v>94</v>
      </c>
      <c r="C22" s="95"/>
      <c r="D22" s="96"/>
      <c r="E22" s="72" t="s">
        <v>29</v>
      </c>
      <c r="F22" s="114">
        <v>19</v>
      </c>
      <c r="G22" s="115"/>
      <c r="H22" s="69">
        <v>1000</v>
      </c>
      <c r="I22" s="92">
        <f t="shared" si="0"/>
        <v>19000</v>
      </c>
      <c r="J22" s="93"/>
      <c r="K22" s="87">
        <v>17</v>
      </c>
      <c r="L22" s="88">
        <f t="shared" si="1"/>
        <v>17000</v>
      </c>
    </row>
    <row r="23" spans="1:12" ht="12.75" customHeight="1" x14ac:dyDescent="0.3">
      <c r="A23" s="72" t="s">
        <v>38</v>
      </c>
      <c r="B23" s="94" t="s">
        <v>39</v>
      </c>
      <c r="C23" s="95"/>
      <c r="D23" s="96"/>
      <c r="E23" s="72" t="s">
        <v>29</v>
      </c>
      <c r="F23" s="114"/>
      <c r="G23" s="115"/>
      <c r="H23" s="69">
        <v>1000</v>
      </c>
      <c r="I23" s="92">
        <f t="shared" si="0"/>
        <v>0</v>
      </c>
      <c r="J23" s="93"/>
      <c r="K23" s="87"/>
      <c r="L23" s="88">
        <f t="shared" si="1"/>
        <v>0</v>
      </c>
    </row>
    <row r="24" spans="1:12" ht="15.6" x14ac:dyDescent="0.3">
      <c r="A24" s="72">
        <v>4</v>
      </c>
      <c r="B24" s="94" t="s">
        <v>40</v>
      </c>
      <c r="C24" s="95"/>
      <c r="D24" s="96"/>
      <c r="E24" s="72"/>
      <c r="F24" s="114"/>
      <c r="G24" s="115"/>
      <c r="H24" s="69"/>
      <c r="I24" s="92">
        <f t="shared" si="0"/>
        <v>0</v>
      </c>
      <c r="J24" s="93"/>
      <c r="K24" s="87"/>
      <c r="L24" s="88">
        <f t="shared" si="1"/>
        <v>0</v>
      </c>
    </row>
    <row r="25" spans="1:12" ht="15.6" x14ac:dyDescent="0.3">
      <c r="A25" s="72" t="s">
        <v>41</v>
      </c>
      <c r="B25" s="94" t="s">
        <v>42</v>
      </c>
      <c r="C25" s="95"/>
      <c r="D25" s="96"/>
      <c r="E25" s="72" t="s">
        <v>29</v>
      </c>
      <c r="F25" s="114"/>
      <c r="G25" s="115"/>
      <c r="H25" s="69">
        <v>120</v>
      </c>
      <c r="I25" s="92">
        <f t="shared" si="0"/>
        <v>0</v>
      </c>
      <c r="J25" s="93"/>
      <c r="K25" s="87"/>
      <c r="L25" s="88">
        <f t="shared" si="1"/>
        <v>0</v>
      </c>
    </row>
    <row r="26" spans="1:12" ht="15.6" x14ac:dyDescent="0.3">
      <c r="A26" s="72" t="s">
        <v>43</v>
      </c>
      <c r="B26" s="94" t="s">
        <v>152</v>
      </c>
      <c r="C26" s="95"/>
      <c r="D26" s="96"/>
      <c r="E26" s="72" t="s">
        <v>29</v>
      </c>
      <c r="F26" s="114"/>
      <c r="G26" s="115"/>
      <c r="H26" s="69">
        <v>140</v>
      </c>
      <c r="I26" s="92">
        <f t="shared" si="0"/>
        <v>0</v>
      </c>
      <c r="J26" s="93"/>
      <c r="K26" s="87"/>
      <c r="L26" s="88">
        <f t="shared" si="1"/>
        <v>0</v>
      </c>
    </row>
    <row r="27" spans="1:12" ht="15.6" x14ac:dyDescent="0.3">
      <c r="A27" s="72" t="s">
        <v>44</v>
      </c>
      <c r="B27" s="94" t="s">
        <v>153</v>
      </c>
      <c r="C27" s="95"/>
      <c r="D27" s="96"/>
      <c r="E27" s="72" t="s">
        <v>29</v>
      </c>
      <c r="F27" s="114">
        <v>150</v>
      </c>
      <c r="G27" s="115"/>
      <c r="H27" s="69">
        <v>160</v>
      </c>
      <c r="I27" s="92">
        <f t="shared" si="0"/>
        <v>24000</v>
      </c>
      <c r="J27" s="93"/>
      <c r="K27" s="87">
        <v>148</v>
      </c>
      <c r="L27" s="88">
        <f t="shared" si="1"/>
        <v>23680</v>
      </c>
    </row>
    <row r="28" spans="1:12" ht="15.6" x14ac:dyDescent="0.3">
      <c r="A28" s="72" t="s">
        <v>46</v>
      </c>
      <c r="B28" s="94" t="s">
        <v>45</v>
      </c>
      <c r="C28" s="95"/>
      <c r="D28" s="96"/>
      <c r="E28" s="72" t="s">
        <v>29</v>
      </c>
      <c r="F28" s="114"/>
      <c r="G28" s="115"/>
      <c r="H28" s="69">
        <v>200</v>
      </c>
      <c r="I28" s="92">
        <f t="shared" si="0"/>
        <v>0</v>
      </c>
      <c r="J28" s="93"/>
      <c r="K28" s="87"/>
      <c r="L28" s="88">
        <f t="shared" si="1"/>
        <v>0</v>
      </c>
    </row>
    <row r="29" spans="1:12" ht="12.75" customHeight="1" x14ac:dyDescent="0.3">
      <c r="A29" s="72" t="s">
        <v>47</v>
      </c>
      <c r="B29" s="94" t="s">
        <v>48</v>
      </c>
      <c r="C29" s="95"/>
      <c r="D29" s="96"/>
      <c r="E29" s="72" t="s">
        <v>29</v>
      </c>
      <c r="F29" s="114">
        <v>65</v>
      </c>
      <c r="G29" s="115"/>
      <c r="H29" s="69">
        <v>100</v>
      </c>
      <c r="I29" s="92">
        <f t="shared" si="0"/>
        <v>6500</v>
      </c>
      <c r="J29" s="93"/>
      <c r="K29" s="87">
        <v>41</v>
      </c>
      <c r="L29" s="88">
        <f t="shared" si="1"/>
        <v>4100</v>
      </c>
    </row>
    <row r="30" spans="1:12" ht="12.75" customHeight="1" x14ac:dyDescent="0.3">
      <c r="A30" s="72" t="s">
        <v>49</v>
      </c>
      <c r="B30" s="94" t="s">
        <v>50</v>
      </c>
      <c r="C30" s="95"/>
      <c r="D30" s="96"/>
      <c r="E30" s="72" t="s">
        <v>29</v>
      </c>
      <c r="F30" s="114">
        <v>46</v>
      </c>
      <c r="G30" s="115"/>
      <c r="H30" s="69">
        <v>120</v>
      </c>
      <c r="I30" s="92">
        <f t="shared" si="0"/>
        <v>5520</v>
      </c>
      <c r="J30" s="93"/>
      <c r="K30" s="87">
        <v>25</v>
      </c>
      <c r="L30" s="88">
        <f t="shared" si="1"/>
        <v>3000</v>
      </c>
    </row>
    <row r="31" spans="1:12" ht="15.6" x14ac:dyDescent="0.3">
      <c r="A31" s="75"/>
      <c r="B31" s="100" t="s">
        <v>51</v>
      </c>
      <c r="C31" s="101"/>
      <c r="D31" s="102"/>
      <c r="E31" s="75"/>
      <c r="F31" s="114"/>
      <c r="G31" s="115"/>
      <c r="H31" s="70"/>
      <c r="I31" s="92">
        <f t="shared" si="0"/>
        <v>0</v>
      </c>
      <c r="J31" s="93"/>
      <c r="K31" s="87"/>
      <c r="L31" s="88">
        <f t="shared" si="1"/>
        <v>0</v>
      </c>
    </row>
    <row r="32" spans="1:12" ht="12.75" customHeight="1" x14ac:dyDescent="0.3">
      <c r="A32" s="72" t="s">
        <v>52</v>
      </c>
      <c r="B32" s="94" t="s">
        <v>53</v>
      </c>
      <c r="C32" s="95"/>
      <c r="D32" s="96"/>
      <c r="E32" s="72" t="s">
        <v>10</v>
      </c>
      <c r="F32" s="114">
        <v>4</v>
      </c>
      <c r="G32" s="115"/>
      <c r="H32" s="69">
        <v>800</v>
      </c>
      <c r="I32" s="92">
        <f t="shared" si="0"/>
        <v>3200</v>
      </c>
      <c r="J32" s="93"/>
      <c r="K32" s="87">
        <v>4</v>
      </c>
      <c r="L32" s="88">
        <f t="shared" si="1"/>
        <v>3200</v>
      </c>
    </row>
    <row r="33" spans="1:12" ht="12.75" customHeight="1" x14ac:dyDescent="0.3">
      <c r="A33" s="72" t="s">
        <v>54</v>
      </c>
      <c r="B33" s="94" t="s">
        <v>97</v>
      </c>
      <c r="C33" s="95"/>
      <c r="D33" s="96"/>
      <c r="E33" s="72" t="s">
        <v>10</v>
      </c>
      <c r="F33" s="114"/>
      <c r="G33" s="115"/>
      <c r="H33" s="69">
        <v>1500</v>
      </c>
      <c r="I33" s="92">
        <f t="shared" si="0"/>
        <v>0</v>
      </c>
      <c r="J33" s="93"/>
      <c r="K33" s="87"/>
      <c r="L33" s="88">
        <f t="shared" si="1"/>
        <v>0</v>
      </c>
    </row>
    <row r="34" spans="1:12" ht="12.75" customHeight="1" x14ac:dyDescent="0.3">
      <c r="A34" s="72" t="s">
        <v>55</v>
      </c>
      <c r="B34" s="94" t="s">
        <v>95</v>
      </c>
      <c r="C34" s="95"/>
      <c r="D34" s="96"/>
      <c r="E34" s="72" t="s">
        <v>10</v>
      </c>
      <c r="F34" s="114">
        <v>3</v>
      </c>
      <c r="G34" s="115"/>
      <c r="H34" s="69">
        <v>1500</v>
      </c>
      <c r="I34" s="92">
        <f t="shared" si="0"/>
        <v>4500</v>
      </c>
      <c r="J34" s="93"/>
      <c r="K34" s="87">
        <v>3</v>
      </c>
      <c r="L34" s="88">
        <f t="shared" si="1"/>
        <v>4500</v>
      </c>
    </row>
    <row r="35" spans="1:12" ht="12.75" customHeight="1" x14ac:dyDescent="0.3">
      <c r="A35" s="72" t="s">
        <v>56</v>
      </c>
      <c r="B35" s="94" t="s">
        <v>96</v>
      </c>
      <c r="C35" s="95"/>
      <c r="D35" s="96"/>
      <c r="E35" s="72" t="s">
        <v>10</v>
      </c>
      <c r="F35" s="114">
        <v>1</v>
      </c>
      <c r="G35" s="115"/>
      <c r="H35" s="69">
        <v>1500</v>
      </c>
      <c r="I35" s="92">
        <f t="shared" si="0"/>
        <v>1500</v>
      </c>
      <c r="J35" s="93"/>
      <c r="K35" s="87">
        <v>1</v>
      </c>
      <c r="L35" s="88">
        <f t="shared" si="1"/>
        <v>1500</v>
      </c>
    </row>
    <row r="36" spans="1:12" ht="12.75" customHeight="1" x14ac:dyDescent="0.3">
      <c r="A36" s="72">
        <v>7</v>
      </c>
      <c r="B36" s="94" t="s">
        <v>57</v>
      </c>
      <c r="C36" s="95"/>
      <c r="D36" s="96"/>
      <c r="E36" s="72" t="s">
        <v>58</v>
      </c>
      <c r="F36" s="114"/>
      <c r="G36" s="115"/>
      <c r="H36" s="69">
        <v>245</v>
      </c>
      <c r="I36" s="92">
        <f t="shared" si="0"/>
        <v>0</v>
      </c>
      <c r="J36" s="93"/>
      <c r="K36" s="87"/>
      <c r="L36" s="88">
        <f t="shared" si="1"/>
        <v>0</v>
      </c>
    </row>
    <row r="37" spans="1:12" ht="15.6" x14ac:dyDescent="0.3">
      <c r="A37" s="72">
        <v>8</v>
      </c>
      <c r="B37" s="94" t="s">
        <v>59</v>
      </c>
      <c r="C37" s="95"/>
      <c r="D37" s="96"/>
      <c r="E37" s="72" t="s">
        <v>60</v>
      </c>
      <c r="F37" s="114"/>
      <c r="G37" s="115"/>
      <c r="H37" s="69">
        <v>1050</v>
      </c>
      <c r="I37" s="92">
        <f t="shared" si="0"/>
        <v>0</v>
      </c>
      <c r="J37" s="93"/>
      <c r="K37" s="87"/>
      <c r="L37" s="88">
        <f t="shared" si="1"/>
        <v>0</v>
      </c>
    </row>
    <row r="38" spans="1:12" ht="15.6" x14ac:dyDescent="0.3">
      <c r="A38" s="72">
        <v>9</v>
      </c>
      <c r="B38" s="94" t="s">
        <v>61</v>
      </c>
      <c r="C38" s="95"/>
      <c r="D38" s="96"/>
      <c r="E38" s="72" t="s">
        <v>29</v>
      </c>
      <c r="F38" s="114"/>
      <c r="G38" s="115"/>
      <c r="H38" s="69">
        <v>900</v>
      </c>
      <c r="I38" s="92">
        <f t="shared" si="0"/>
        <v>0</v>
      </c>
      <c r="J38" s="93"/>
      <c r="K38" s="87"/>
      <c r="L38" s="88">
        <f t="shared" si="1"/>
        <v>0</v>
      </c>
    </row>
    <row r="39" spans="1:12" ht="15.6" x14ac:dyDescent="0.3">
      <c r="A39" s="72">
        <v>10</v>
      </c>
      <c r="B39" s="94" t="s">
        <v>62</v>
      </c>
      <c r="C39" s="95"/>
      <c r="D39" s="96"/>
      <c r="E39" s="76" t="s">
        <v>63</v>
      </c>
      <c r="F39" s="114">
        <v>3</v>
      </c>
      <c r="G39" s="115"/>
      <c r="H39" s="69">
        <v>1800</v>
      </c>
      <c r="I39" s="92">
        <f t="shared" si="0"/>
        <v>5400</v>
      </c>
      <c r="J39" s="93"/>
      <c r="K39" s="87">
        <v>2</v>
      </c>
      <c r="L39" s="88">
        <f t="shared" si="1"/>
        <v>3600</v>
      </c>
    </row>
    <row r="40" spans="1:12" ht="12.75" customHeight="1" x14ac:dyDescent="0.3">
      <c r="A40" s="72">
        <v>11</v>
      </c>
      <c r="B40" s="94" t="s">
        <v>64</v>
      </c>
      <c r="C40" s="95"/>
      <c r="D40" s="96"/>
      <c r="E40" s="72" t="s">
        <v>29</v>
      </c>
      <c r="F40" s="114"/>
      <c r="G40" s="115"/>
      <c r="H40" s="69">
        <v>150</v>
      </c>
      <c r="I40" s="92">
        <f t="shared" si="0"/>
        <v>0</v>
      </c>
      <c r="J40" s="93"/>
      <c r="K40" s="87">
        <v>6</v>
      </c>
      <c r="L40" s="88">
        <f t="shared" si="1"/>
        <v>900</v>
      </c>
    </row>
    <row r="41" spans="1:12" ht="15.6" x14ac:dyDescent="0.3">
      <c r="A41" s="72">
        <v>12</v>
      </c>
      <c r="B41" s="94" t="s">
        <v>90</v>
      </c>
      <c r="C41" s="95"/>
      <c r="D41" s="96"/>
      <c r="E41" s="72" t="s">
        <v>10</v>
      </c>
      <c r="F41" s="114">
        <v>4</v>
      </c>
      <c r="G41" s="115"/>
      <c r="H41" s="69">
        <v>5400</v>
      </c>
      <c r="I41" s="92">
        <f t="shared" si="0"/>
        <v>21600</v>
      </c>
      <c r="J41" s="93"/>
      <c r="K41" s="87">
        <v>4</v>
      </c>
      <c r="L41" s="88">
        <f t="shared" si="1"/>
        <v>21600</v>
      </c>
    </row>
    <row r="42" spans="1:12" ht="15.6" x14ac:dyDescent="0.3">
      <c r="A42" s="72">
        <v>13</v>
      </c>
      <c r="B42" s="94" t="s">
        <v>98</v>
      </c>
      <c r="C42" s="95"/>
      <c r="D42" s="96"/>
      <c r="E42" s="72" t="s">
        <v>58</v>
      </c>
      <c r="F42" s="114">
        <v>163</v>
      </c>
      <c r="G42" s="115"/>
      <c r="H42" s="69">
        <v>245</v>
      </c>
      <c r="I42" s="92">
        <f t="shared" ref="I42" si="2">F42*H42</f>
        <v>39935</v>
      </c>
      <c r="J42" s="93"/>
      <c r="K42" s="87">
        <v>243</v>
      </c>
      <c r="L42" s="88">
        <f t="shared" si="1"/>
        <v>59535</v>
      </c>
    </row>
    <row r="43" spans="1:12" ht="15.6" x14ac:dyDescent="0.3">
      <c r="A43" s="72">
        <v>14</v>
      </c>
      <c r="B43" s="161" t="s">
        <v>154</v>
      </c>
      <c r="C43" s="162"/>
      <c r="D43" s="163"/>
      <c r="E43" s="72" t="s">
        <v>10</v>
      </c>
      <c r="F43" s="114"/>
      <c r="G43" s="115"/>
      <c r="H43" s="69">
        <v>14500</v>
      </c>
      <c r="I43" s="164">
        <f t="shared" ref="I43" si="3">F43*H43</f>
        <v>0</v>
      </c>
      <c r="J43" s="165"/>
      <c r="K43" s="86"/>
      <c r="L43" s="88">
        <f t="shared" si="1"/>
        <v>0</v>
      </c>
    </row>
    <row r="44" spans="1:12" ht="15.6" x14ac:dyDescent="0.3">
      <c r="A44" s="75" t="s">
        <v>65</v>
      </c>
      <c r="B44" s="100" t="s">
        <v>66</v>
      </c>
      <c r="C44" s="101"/>
      <c r="D44" s="102"/>
      <c r="E44" s="77"/>
      <c r="F44" s="169"/>
      <c r="G44" s="170"/>
      <c r="H44" s="71"/>
      <c r="I44" s="150">
        <f>SUM(I9:J43)</f>
        <v>250555</v>
      </c>
      <c r="J44" s="151"/>
      <c r="K44" s="86"/>
      <c r="L44" s="91">
        <f>SUM(L9:L43)</f>
        <v>273515</v>
      </c>
    </row>
    <row r="45" spans="1:12" ht="15.6" x14ac:dyDescent="0.3">
      <c r="A45" s="72" t="s">
        <v>67</v>
      </c>
      <c r="B45" s="94" t="s">
        <v>68</v>
      </c>
      <c r="C45" s="95"/>
      <c r="D45" s="96"/>
      <c r="E45" s="78" t="s">
        <v>69</v>
      </c>
      <c r="F45" s="154">
        <v>0.18</v>
      </c>
      <c r="G45" s="155"/>
      <c r="H45" s="72"/>
      <c r="I45" s="92">
        <f>F45*I44</f>
        <v>45099.9</v>
      </c>
      <c r="J45" s="93"/>
      <c r="K45" s="90">
        <v>0.18</v>
      </c>
      <c r="L45" s="89">
        <f>L44*18%</f>
        <v>49232.7</v>
      </c>
    </row>
    <row r="46" spans="1:12" ht="16.2" thickBot="1" x14ac:dyDescent="0.35">
      <c r="A46" s="20" t="s">
        <v>70</v>
      </c>
      <c r="B46" s="141" t="s">
        <v>99</v>
      </c>
      <c r="C46" s="142"/>
      <c r="D46" s="143"/>
      <c r="E46" s="79"/>
      <c r="F46" s="156"/>
      <c r="G46" s="157"/>
      <c r="H46" s="80"/>
      <c r="I46" s="152">
        <f>I45+I44</f>
        <v>295654.90000000002</v>
      </c>
      <c r="J46" s="153"/>
      <c r="K46" s="85"/>
      <c r="L46" s="89">
        <f>L44+L45</f>
        <v>322747.7</v>
      </c>
    </row>
    <row r="47" spans="1:12" ht="14.4" thickBot="1" x14ac:dyDescent="0.35">
      <c r="A47" s="81" t="s">
        <v>70</v>
      </c>
      <c r="B47" s="136"/>
      <c r="C47" s="137"/>
      <c r="D47" s="137"/>
      <c r="E47" s="137"/>
      <c r="F47" s="137"/>
      <c r="G47" s="138"/>
      <c r="H47" s="82"/>
      <c r="I47" s="139"/>
      <c r="J47" s="140"/>
    </row>
    <row r="48" spans="1:12" x14ac:dyDescent="0.3">
      <c r="B48" s="8"/>
      <c r="C48" s="8"/>
      <c r="D48" s="8"/>
      <c r="E48" s="8"/>
      <c r="F48" s="8"/>
      <c r="G48" s="9"/>
      <c r="H48" s="9"/>
      <c r="I48" s="9"/>
      <c r="J48" s="10"/>
    </row>
    <row r="49" spans="1:10" s="12" customFormat="1" x14ac:dyDescent="0.3">
      <c r="A49" s="11"/>
      <c r="B49" s="12" t="s">
        <v>71</v>
      </c>
      <c r="G49" s="11"/>
      <c r="H49" s="11"/>
      <c r="I49" s="11"/>
      <c r="J49" s="11"/>
    </row>
    <row r="50" spans="1:10" s="12" customFormat="1" x14ac:dyDescent="0.3">
      <c r="A50" s="11"/>
      <c r="B50" s="12" t="s">
        <v>72</v>
      </c>
      <c r="G50" s="11"/>
      <c r="H50" s="11"/>
      <c r="I50" s="11"/>
      <c r="J50" s="11"/>
    </row>
    <row r="51" spans="1:10" s="12" customFormat="1" x14ac:dyDescent="0.3">
      <c r="A51" s="11"/>
      <c r="B51" s="12" t="s">
        <v>73</v>
      </c>
      <c r="G51" s="11"/>
      <c r="H51" s="11"/>
      <c r="I51" s="11"/>
      <c r="J51" s="11"/>
    </row>
    <row r="52" spans="1:10" s="12" customFormat="1" x14ac:dyDescent="0.3">
      <c r="A52" s="11"/>
      <c r="B52" s="12" t="s">
        <v>74</v>
      </c>
      <c r="G52" s="11"/>
      <c r="H52" s="11"/>
      <c r="I52" s="11"/>
      <c r="J52" s="11"/>
    </row>
    <row r="53" spans="1:10" s="12" customFormat="1" x14ac:dyDescent="0.3">
      <c r="A53" s="11"/>
      <c r="G53" s="11"/>
      <c r="H53" s="11"/>
      <c r="I53" s="11"/>
      <c r="J53" s="11"/>
    </row>
    <row r="54" spans="1:10" s="12" customFormat="1" x14ac:dyDescent="0.3">
      <c r="A54" s="11"/>
      <c r="B54" s="13" t="s">
        <v>75</v>
      </c>
      <c r="C54" s="149" t="s">
        <v>76</v>
      </c>
      <c r="D54" s="149"/>
      <c r="E54" s="149"/>
      <c r="F54" s="149"/>
      <c r="G54" s="149"/>
      <c r="H54" s="149"/>
      <c r="I54" s="149"/>
      <c r="J54" s="149"/>
    </row>
    <row r="55" spans="1:10" s="12" customFormat="1" ht="15" customHeight="1" x14ac:dyDescent="0.3">
      <c r="A55" s="11"/>
      <c r="B55" s="13" t="s">
        <v>77</v>
      </c>
      <c r="C55" s="149"/>
      <c r="D55" s="149"/>
      <c r="E55" s="149"/>
      <c r="F55" s="149"/>
      <c r="G55" s="149"/>
      <c r="H55" s="149"/>
      <c r="I55" s="149"/>
      <c r="J55" s="149"/>
    </row>
    <row r="56" spans="1:10" s="12" customFormat="1" x14ac:dyDescent="0.3">
      <c r="A56" s="11"/>
      <c r="B56" s="13" t="s">
        <v>78</v>
      </c>
      <c r="C56" s="158"/>
      <c r="D56" s="158"/>
      <c r="E56" s="158"/>
      <c r="F56" s="158"/>
      <c r="G56" s="158"/>
      <c r="H56" s="158"/>
      <c r="I56" s="158"/>
      <c r="J56" s="158"/>
    </row>
    <row r="57" spans="1:10" s="12" customFormat="1" x14ac:dyDescent="0.3">
      <c r="A57" s="11"/>
      <c r="B57" s="13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14.4" thickBot="1" x14ac:dyDescent="0.35">
      <c r="A58" s="11"/>
      <c r="B58" s="15"/>
      <c r="G58" s="11"/>
      <c r="H58" s="11"/>
      <c r="I58" s="11"/>
      <c r="J58" s="11"/>
    </row>
    <row r="59" spans="1:10" s="12" customFormat="1" ht="15.75" customHeight="1" thickBot="1" x14ac:dyDescent="0.35">
      <c r="A59" s="11"/>
      <c r="B59" s="159" t="s">
        <v>79</v>
      </c>
      <c r="C59" s="160"/>
      <c r="D59" s="147"/>
      <c r="E59" s="147"/>
      <c r="F59" s="147"/>
      <c r="G59" s="147"/>
      <c r="H59" s="147"/>
      <c r="I59" s="147"/>
      <c r="J59" s="148"/>
    </row>
    <row r="60" spans="1:10" s="12" customFormat="1" ht="16.5" customHeight="1" thickTop="1" thickBot="1" x14ac:dyDescent="0.35">
      <c r="A60" s="11"/>
      <c r="B60" s="144" t="s">
        <v>87</v>
      </c>
      <c r="C60" s="145"/>
      <c r="D60" s="147"/>
      <c r="E60" s="147"/>
      <c r="F60" s="147"/>
      <c r="G60" s="147"/>
      <c r="H60" s="147"/>
      <c r="I60" s="147"/>
      <c r="J60" s="148"/>
    </row>
    <row r="61" spans="1:10" s="12" customFormat="1" ht="16.5" customHeight="1" thickTop="1" thickBot="1" x14ac:dyDescent="0.35">
      <c r="A61" s="11"/>
      <c r="B61" s="144" t="s">
        <v>80</v>
      </c>
      <c r="C61" s="146"/>
      <c r="D61" s="147"/>
      <c r="E61" s="147"/>
      <c r="F61" s="147"/>
      <c r="G61" s="147"/>
      <c r="H61" s="147"/>
      <c r="I61" s="147"/>
      <c r="J61" s="148"/>
    </row>
    <row r="62" spans="1:10" s="12" customFormat="1" ht="16.5" customHeight="1" thickTop="1" thickBot="1" x14ac:dyDescent="0.35">
      <c r="A62" s="11"/>
      <c r="B62" s="144" t="s">
        <v>81</v>
      </c>
      <c r="C62" s="146"/>
      <c r="D62" s="147"/>
      <c r="E62" s="147"/>
      <c r="F62" s="147"/>
      <c r="G62" s="147"/>
      <c r="H62" s="147"/>
      <c r="I62" s="147"/>
      <c r="J62" s="148"/>
    </row>
    <row r="63" spans="1:10" s="12" customFormat="1" ht="16.5" customHeight="1" thickTop="1" thickBot="1" x14ac:dyDescent="0.35">
      <c r="A63" s="11"/>
      <c r="B63" s="144" t="s">
        <v>82</v>
      </c>
      <c r="C63" s="146"/>
      <c r="D63" s="147"/>
      <c r="E63" s="147"/>
      <c r="F63" s="147"/>
      <c r="G63" s="147"/>
      <c r="H63" s="147"/>
      <c r="I63" s="147"/>
      <c r="J63" s="148"/>
    </row>
    <row r="64" spans="1:10" s="12" customFormat="1" ht="16.5" customHeight="1" thickTop="1" thickBot="1" x14ac:dyDescent="0.35">
      <c r="A64" s="11"/>
      <c r="B64" s="144" t="s">
        <v>83</v>
      </c>
      <c r="C64" s="146"/>
      <c r="D64" s="147"/>
      <c r="E64" s="147"/>
      <c r="F64" s="147"/>
      <c r="G64" s="147"/>
      <c r="H64" s="147"/>
      <c r="I64" s="147"/>
      <c r="J64" s="148"/>
    </row>
    <row r="65" spans="1:10" s="12" customFormat="1" ht="16.5" customHeight="1" thickTop="1" thickBot="1" x14ac:dyDescent="0.35">
      <c r="A65" s="11"/>
      <c r="B65" s="144" t="s">
        <v>84</v>
      </c>
      <c r="C65" s="146"/>
      <c r="D65" s="168"/>
      <c r="E65" s="147"/>
      <c r="F65" s="147"/>
      <c r="G65" s="147"/>
      <c r="H65" s="147"/>
      <c r="I65" s="147"/>
      <c r="J65" s="148"/>
    </row>
    <row r="66" spans="1:10" s="12" customFormat="1" ht="16.5" customHeight="1" thickTop="1" thickBot="1" x14ac:dyDescent="0.35">
      <c r="A66" s="11"/>
      <c r="B66" s="166" t="s">
        <v>85</v>
      </c>
      <c r="C66" s="167"/>
      <c r="D66" s="147"/>
      <c r="E66" s="147"/>
      <c r="F66" s="147"/>
      <c r="G66" s="147"/>
      <c r="H66" s="147"/>
      <c r="I66" s="147"/>
      <c r="J66" s="148"/>
    </row>
    <row r="67" spans="1:10" s="12" customFormat="1" ht="16.5" customHeight="1" thickTop="1" thickBot="1" x14ac:dyDescent="0.35">
      <c r="A67" s="11"/>
      <c r="B67" s="16" t="s">
        <v>86</v>
      </c>
      <c r="C67" s="17"/>
      <c r="D67" s="147"/>
      <c r="E67" s="147"/>
      <c r="F67" s="147"/>
      <c r="G67" s="147"/>
      <c r="H67" s="147"/>
      <c r="I67" s="147"/>
      <c r="J67" s="148"/>
    </row>
    <row r="68" spans="1:10" s="12" customFormat="1" ht="16.5" customHeight="1" thickTop="1" thickBot="1" x14ac:dyDescent="0.35">
      <c r="A68" s="11"/>
      <c r="B68" s="166" t="s">
        <v>88</v>
      </c>
      <c r="C68" s="167"/>
      <c r="D68" s="147"/>
      <c r="E68" s="147"/>
      <c r="F68" s="147"/>
      <c r="G68" s="147"/>
      <c r="H68" s="147"/>
      <c r="I68" s="147"/>
      <c r="J68" s="148"/>
    </row>
    <row r="69" spans="1:10" s="12" customFormat="1" x14ac:dyDescent="0.3">
      <c r="A69" s="11"/>
      <c r="B69" s="18"/>
      <c r="C69" s="18"/>
      <c r="D69" s="18"/>
      <c r="E69" s="18"/>
      <c r="F69" s="19"/>
      <c r="G69" s="19"/>
      <c r="H69" s="19"/>
      <c r="I69" s="19"/>
      <c r="J69" s="19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</sheetData>
  <mergeCells count="150">
    <mergeCell ref="F26:G26"/>
    <mergeCell ref="F27:G27"/>
    <mergeCell ref="F28:G28"/>
    <mergeCell ref="F29:G29"/>
    <mergeCell ref="F30:G30"/>
    <mergeCell ref="F31:G31"/>
    <mergeCell ref="F32:G32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6:C66"/>
    <mergeCell ref="B68:C68"/>
    <mergeCell ref="D61:J61"/>
    <mergeCell ref="D62:J62"/>
    <mergeCell ref="D63:J63"/>
    <mergeCell ref="D64:J64"/>
    <mergeCell ref="D65:J65"/>
    <mergeCell ref="D66:J66"/>
    <mergeCell ref="D67:J67"/>
    <mergeCell ref="D68:J68"/>
    <mergeCell ref="B61:C61"/>
    <mergeCell ref="B60:C60"/>
    <mergeCell ref="B62:C62"/>
    <mergeCell ref="D60:J60"/>
    <mergeCell ref="D59:J59"/>
    <mergeCell ref="C54:J54"/>
    <mergeCell ref="B63:C63"/>
    <mergeCell ref="B64:C64"/>
    <mergeCell ref="B65:C65"/>
    <mergeCell ref="I41:J41"/>
    <mergeCell ref="I44:J44"/>
    <mergeCell ref="I45:J45"/>
    <mergeCell ref="I46:J46"/>
    <mergeCell ref="F45:G45"/>
    <mergeCell ref="F46:G46"/>
    <mergeCell ref="C55:J55"/>
    <mergeCell ref="C56:J56"/>
    <mergeCell ref="B59:C59"/>
    <mergeCell ref="B42:D42"/>
    <mergeCell ref="F42:G42"/>
    <mergeCell ref="I42:J42"/>
    <mergeCell ref="B43:D43"/>
    <mergeCell ref="I43:J43"/>
    <mergeCell ref="F43:G43"/>
    <mergeCell ref="B31:D31"/>
    <mergeCell ref="B32:D32"/>
    <mergeCell ref="B33:D33"/>
    <mergeCell ref="B47:G47"/>
    <mergeCell ref="I47:J47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18" sqref="H18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97" t="s">
        <v>101</v>
      </c>
      <c r="C1" s="197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98">
        <v>1</v>
      </c>
      <c r="B2" s="200" t="s">
        <v>106</v>
      </c>
      <c r="C2" s="201"/>
      <c r="D2" s="204"/>
      <c r="E2" s="26" t="s">
        <v>107</v>
      </c>
      <c r="F2" s="27" t="s">
        <v>108</v>
      </c>
      <c r="G2" s="28" t="s">
        <v>10</v>
      </c>
      <c r="H2" s="29">
        <v>3</v>
      </c>
      <c r="I2" s="30">
        <v>8311</v>
      </c>
      <c r="J2" s="31">
        <f>I2+I3</f>
        <v>24500</v>
      </c>
      <c r="K2" s="66">
        <f>J2*H2</f>
        <v>73500</v>
      </c>
    </row>
    <row r="3" spans="1:11" s="25" customFormat="1" ht="16.2" thickBot="1" x14ac:dyDescent="0.35">
      <c r="A3" s="199"/>
      <c r="B3" s="202"/>
      <c r="C3" s="203"/>
      <c r="D3" s="205"/>
      <c r="E3" s="32" t="s">
        <v>109</v>
      </c>
      <c r="F3" s="33" t="s">
        <v>110</v>
      </c>
      <c r="G3" s="34" t="s">
        <v>10</v>
      </c>
      <c r="H3" s="35">
        <v>3</v>
      </c>
      <c r="I3" s="30">
        <v>16189</v>
      </c>
      <c r="J3" s="36"/>
      <c r="K3" s="67"/>
    </row>
    <row r="4" spans="1:11" s="25" customFormat="1" ht="16.2" thickBot="1" x14ac:dyDescent="0.35">
      <c r="A4" s="206">
        <v>2</v>
      </c>
      <c r="B4" s="207" t="s">
        <v>111</v>
      </c>
      <c r="C4" s="208"/>
      <c r="D4" s="209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98"/>
      <c r="B5" s="200"/>
      <c r="C5" s="201"/>
      <c r="D5" s="204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90">
        <v>3</v>
      </c>
      <c r="B6" s="192" t="s">
        <v>116</v>
      </c>
      <c r="C6" s="192"/>
      <c r="D6" s="192"/>
      <c r="E6" s="37" t="s">
        <v>117</v>
      </c>
      <c r="F6" s="33" t="s">
        <v>118</v>
      </c>
      <c r="G6" s="43" t="s">
        <v>10</v>
      </c>
      <c r="H6" s="44">
        <v>1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36400</v>
      </c>
    </row>
    <row r="7" spans="1:11" s="25" customFormat="1" ht="16.2" thickBot="1" x14ac:dyDescent="0.35">
      <c r="A7" s="191"/>
      <c r="B7" s="193"/>
      <c r="C7" s="193"/>
      <c r="D7" s="193"/>
      <c r="E7" s="32" t="s">
        <v>119</v>
      </c>
      <c r="F7" s="33" t="s">
        <v>120</v>
      </c>
      <c r="G7" s="45" t="s">
        <v>10</v>
      </c>
      <c r="H7" s="46">
        <v>1</v>
      </c>
      <c r="I7" s="30">
        <v>26285</v>
      </c>
      <c r="J7" s="36"/>
      <c r="K7" s="67"/>
    </row>
    <row r="8" spans="1:11" s="25" customFormat="1" ht="15" thickBot="1" x14ac:dyDescent="0.35">
      <c r="A8" s="194"/>
      <c r="B8" s="195"/>
      <c r="C8" s="195"/>
      <c r="D8" s="195"/>
      <c r="E8" s="195"/>
      <c r="F8" s="195"/>
      <c r="G8" s="195"/>
      <c r="H8" s="195"/>
      <c r="I8" s="195"/>
      <c r="J8" s="195"/>
      <c r="K8" s="196"/>
    </row>
    <row r="9" spans="1:11" s="25" customFormat="1" ht="16.2" thickBot="1" x14ac:dyDescent="0.35">
      <c r="A9" s="175">
        <v>4</v>
      </c>
      <c r="B9" s="178" t="s">
        <v>121</v>
      </c>
      <c r="C9" s="178"/>
      <c r="D9" s="178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81">
        <f>(I9+I10+I11)</f>
        <v>48700</v>
      </c>
      <c r="K9" s="184">
        <f>J9*H9</f>
        <v>0</v>
      </c>
    </row>
    <row r="10" spans="1:11" s="25" customFormat="1" ht="16.2" thickBot="1" x14ac:dyDescent="0.35">
      <c r="A10" s="176"/>
      <c r="B10" s="179"/>
      <c r="C10" s="179"/>
      <c r="D10" s="179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82"/>
      <c r="K10" s="185"/>
    </row>
    <row r="11" spans="1:11" s="25" customFormat="1" ht="16.2" thickBot="1" x14ac:dyDescent="0.35">
      <c r="A11" s="177"/>
      <c r="B11" s="180"/>
      <c r="C11" s="180"/>
      <c r="D11" s="180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83"/>
      <c r="K11" s="186"/>
    </row>
    <row r="12" spans="1:11" s="25" customFormat="1" ht="16.2" thickBot="1" x14ac:dyDescent="0.35">
      <c r="A12" s="175">
        <v>5</v>
      </c>
      <c r="B12" s="178" t="s">
        <v>128</v>
      </c>
      <c r="C12" s="178"/>
      <c r="D12" s="178"/>
      <c r="E12" s="37" t="s">
        <v>129</v>
      </c>
      <c r="F12" s="37" t="s">
        <v>130</v>
      </c>
      <c r="G12" s="47" t="s">
        <v>10</v>
      </c>
      <c r="H12" s="44">
        <v>3</v>
      </c>
      <c r="I12" s="30">
        <v>27000</v>
      </c>
      <c r="J12" s="181">
        <f t="shared" ref="J12" si="4">(I12+I13+I14)</f>
        <v>54300</v>
      </c>
      <c r="K12" s="184">
        <f>J12*H12</f>
        <v>162900</v>
      </c>
    </row>
    <row r="13" spans="1:11" s="25" customFormat="1" ht="16.2" thickBot="1" x14ac:dyDescent="0.35">
      <c r="A13" s="176"/>
      <c r="B13" s="179"/>
      <c r="C13" s="179"/>
      <c r="D13" s="179"/>
      <c r="E13" s="48" t="s">
        <v>131</v>
      </c>
      <c r="F13" s="37" t="s">
        <v>132</v>
      </c>
      <c r="G13" s="49" t="s">
        <v>10</v>
      </c>
      <c r="H13" s="50">
        <v>3</v>
      </c>
      <c r="I13" s="30">
        <v>21630</v>
      </c>
      <c r="J13" s="182"/>
      <c r="K13" s="185"/>
    </row>
    <row r="14" spans="1:11" s="25" customFormat="1" ht="16.2" thickBot="1" x14ac:dyDescent="0.35">
      <c r="A14" s="177"/>
      <c r="B14" s="180"/>
      <c r="C14" s="180"/>
      <c r="D14" s="180"/>
      <c r="E14" s="32" t="s">
        <v>126</v>
      </c>
      <c r="F14" s="37" t="s">
        <v>133</v>
      </c>
      <c r="G14" s="51" t="s">
        <v>10</v>
      </c>
      <c r="H14" s="46">
        <v>3</v>
      </c>
      <c r="I14" s="30">
        <v>5670</v>
      </c>
      <c r="J14" s="183"/>
      <c r="K14" s="186"/>
    </row>
    <row r="15" spans="1:11" s="25" customFormat="1" ht="16.2" thickBot="1" x14ac:dyDescent="0.35">
      <c r="A15" s="175">
        <v>6</v>
      </c>
      <c r="B15" s="178" t="s">
        <v>134</v>
      </c>
      <c r="C15" s="178"/>
      <c r="D15" s="178"/>
      <c r="E15" s="37" t="s">
        <v>135</v>
      </c>
      <c r="F15" s="37" t="s">
        <v>136</v>
      </c>
      <c r="G15" s="47" t="s">
        <v>10</v>
      </c>
      <c r="H15" s="44">
        <v>1</v>
      </c>
      <c r="I15" s="30">
        <v>23700</v>
      </c>
      <c r="J15" s="181">
        <f t="shared" ref="J15" si="5">(I15+I16+I17)</f>
        <v>81300</v>
      </c>
      <c r="K15" s="184">
        <f t="shared" ref="K15:K18" si="6">J15*H15</f>
        <v>81300</v>
      </c>
    </row>
    <row r="16" spans="1:11" s="25" customFormat="1" ht="16.2" thickBot="1" x14ac:dyDescent="0.35">
      <c r="A16" s="176"/>
      <c r="B16" s="179"/>
      <c r="C16" s="179"/>
      <c r="D16" s="179"/>
      <c r="E16" s="48" t="s">
        <v>137</v>
      </c>
      <c r="F16" s="37" t="s">
        <v>138</v>
      </c>
      <c r="G16" s="49" t="s">
        <v>10</v>
      </c>
      <c r="H16" s="50">
        <v>1</v>
      </c>
      <c r="I16" s="30">
        <v>51930</v>
      </c>
      <c r="J16" s="182"/>
      <c r="K16" s="185"/>
    </row>
    <row r="17" spans="1:11" s="25" customFormat="1" ht="16.2" thickBot="1" x14ac:dyDescent="0.35">
      <c r="A17" s="177"/>
      <c r="B17" s="180"/>
      <c r="C17" s="180"/>
      <c r="D17" s="180"/>
      <c r="E17" s="32" t="s">
        <v>126</v>
      </c>
      <c r="F17" s="37" t="s">
        <v>139</v>
      </c>
      <c r="G17" s="51" t="s">
        <v>10</v>
      </c>
      <c r="H17" s="46">
        <v>1</v>
      </c>
      <c r="I17" s="30">
        <v>5670</v>
      </c>
      <c r="J17" s="183"/>
      <c r="K17" s="186"/>
    </row>
    <row r="18" spans="1:11" s="25" customFormat="1" ht="16.2" thickBot="1" x14ac:dyDescent="0.35">
      <c r="A18" s="175">
        <v>7</v>
      </c>
      <c r="B18" s="178" t="s">
        <v>140</v>
      </c>
      <c r="C18" s="178"/>
      <c r="D18" s="178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81">
        <f t="shared" ref="J18" si="7">(I18+I19+I20)</f>
        <v>95900</v>
      </c>
      <c r="K18" s="184">
        <f t="shared" si="6"/>
        <v>0</v>
      </c>
    </row>
    <row r="19" spans="1:11" s="25" customFormat="1" ht="16.2" thickBot="1" x14ac:dyDescent="0.35">
      <c r="A19" s="176"/>
      <c r="B19" s="179"/>
      <c r="C19" s="179"/>
      <c r="D19" s="179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82"/>
      <c r="K19" s="185"/>
    </row>
    <row r="20" spans="1:11" s="25" customFormat="1" ht="16.2" thickBot="1" x14ac:dyDescent="0.35">
      <c r="A20" s="177"/>
      <c r="B20" s="180"/>
      <c r="C20" s="180"/>
      <c r="D20" s="180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83"/>
      <c r="K20" s="186"/>
    </row>
    <row r="21" spans="1:11" s="25" customFormat="1" x14ac:dyDescent="0.3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189"/>
    </row>
    <row r="22" spans="1:11" s="25" customFormat="1" x14ac:dyDescent="0.3">
      <c r="A22" s="52" t="s">
        <v>146</v>
      </c>
      <c r="B22" s="171" t="s">
        <v>147</v>
      </c>
      <c r="C22" s="172"/>
      <c r="D22" s="53"/>
      <c r="E22" s="53"/>
      <c r="F22" s="53"/>
      <c r="G22" s="54"/>
      <c r="H22" s="55"/>
      <c r="I22" s="55"/>
      <c r="J22" s="55"/>
      <c r="K22" s="56">
        <f>SUM(K2:K20)</f>
        <v>354100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99148.000000000015</v>
      </c>
    </row>
    <row r="24" spans="1:11" s="25" customFormat="1" ht="15" thickBot="1" x14ac:dyDescent="0.35">
      <c r="A24" s="62" t="s">
        <v>150</v>
      </c>
      <c r="B24" s="173" t="s">
        <v>151</v>
      </c>
      <c r="C24" s="174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20</v>
      </c>
      <c r="I24" s="35"/>
      <c r="J24" s="35"/>
      <c r="K24" s="65">
        <f>K23+K22</f>
        <v>453248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2025-12-24T11:07:00Z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