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ICICI BANK\DOMBIVALI\ANANTAM, DOMBIVALI\WORK COMPLITION - 08.05.2025\"/>
    </mc:Choice>
  </mc:AlternateContent>
  <bookViews>
    <workbookView xWindow="0" yWindow="0" windowWidth="21600" windowHeight="9735"/>
  </bookViews>
  <sheets>
    <sheet name="Actual BOQ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G34" i="2"/>
  <c r="G35" i="2"/>
  <c r="G36" i="2"/>
  <c r="G25" i="2"/>
  <c r="G26" i="2"/>
  <c r="G27" i="2"/>
  <c r="G28" i="2"/>
  <c r="G29" i="2"/>
  <c r="G14" i="2"/>
  <c r="G15" i="2"/>
  <c r="G16" i="2"/>
  <c r="G17" i="2"/>
  <c r="G18" i="2"/>
  <c r="G19" i="2"/>
  <c r="G20" i="2"/>
  <c r="G21" i="2"/>
  <c r="L33" i="2"/>
  <c r="L34" i="2"/>
  <c r="L35" i="2"/>
  <c r="L25" i="2"/>
  <c r="L26" i="2"/>
  <c r="L27" i="2"/>
  <c r="L28" i="2"/>
  <c r="L29" i="2"/>
  <c r="L14" i="2"/>
  <c r="L15" i="2"/>
  <c r="L16" i="2"/>
  <c r="L17" i="2"/>
  <c r="L18" i="2"/>
  <c r="L19" i="2"/>
  <c r="L20" i="2"/>
  <c r="L21" i="2"/>
  <c r="G23" i="2"/>
  <c r="G24" i="2"/>
  <c r="G31" i="2"/>
  <c r="G32" i="2"/>
  <c r="G13" i="2"/>
  <c r="G37" i="2"/>
  <c r="L32" i="2"/>
  <c r="L24" i="2"/>
  <c r="L31" i="2"/>
  <c r="L23" i="2"/>
  <c r="M33" i="2"/>
  <c r="J30" i="2"/>
  <c r="K30" i="2"/>
  <c r="M25" i="2"/>
  <c r="J22" i="2"/>
  <c r="K22" i="2"/>
  <c r="L13" i="2"/>
  <c r="G38" i="2"/>
  <c r="K40" i="2"/>
  <c r="K41" i="2"/>
  <c r="G40" i="2"/>
  <c r="G41" i="2"/>
  <c r="M17" i="2"/>
  <c r="J12" i="2"/>
  <c r="K12" i="2"/>
  <c r="G42" i="2"/>
  <c r="G43" i="2"/>
  <c r="K42" i="2"/>
  <c r="K43" i="2"/>
  <c r="K37" i="2"/>
  <c r="K38" i="2"/>
  <c r="G39" i="2"/>
  <c r="K39" i="2"/>
</calcChain>
</file>

<file path=xl/sharedStrings.xml><?xml version="1.0" encoding="utf-8"?>
<sst xmlns="http://schemas.openxmlformats.org/spreadsheetml/2006/main" count="139" uniqueCount="61">
  <si>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</si>
  <si>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</si>
  <si>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</si>
  <si>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</si>
  <si>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</si>
  <si>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</si>
  <si>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</si>
  <si>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</si>
  <si>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</si>
  <si>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</si>
  <si>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</si>
  <si>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</si>
  <si>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</si>
  <si>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</si>
  <si>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</si>
  <si>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</si>
  <si>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</si>
  <si>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</si>
  <si>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</si>
  <si>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</si>
  <si>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</si>
  <si>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</si>
  <si>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</si>
  <si>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Standard Installation, Pressure Testing, Vacummizing, Testing &amp; Commissioning of Hi Wall Unit 1.0TR</t>
  </si>
  <si>
    <t>Mtrs.</t>
  </si>
  <si>
    <t>TOTAL BASIC LOW SIDE</t>
  </si>
  <si>
    <t>GST@ 18%</t>
  </si>
  <si>
    <t>Total Low Side Value</t>
  </si>
  <si>
    <t>Wall Chiseling without filling</t>
  </si>
  <si>
    <t>As per PO</t>
  </si>
  <si>
    <t>As per JMS</t>
  </si>
  <si>
    <t>Site Address: - SHOP No.  01 &amp; 02, Goyal Villa 52/16, Regency Anantam road, Opp Regency Luxuria, Dombivali East 421203.</t>
  </si>
  <si>
    <t>Fabrication Platform stand modification</t>
  </si>
  <si>
    <t>L/S</t>
  </si>
  <si>
    <t>Re-installation of Existing Indoor unit</t>
  </si>
  <si>
    <t>a</t>
  </si>
  <si>
    <t>b</t>
  </si>
  <si>
    <t>e</t>
  </si>
  <si>
    <t>f</t>
  </si>
  <si>
    <t>g</t>
  </si>
  <si>
    <t>h</t>
  </si>
  <si>
    <t>i</t>
  </si>
  <si>
    <t>c</t>
  </si>
  <si>
    <t>d</t>
  </si>
  <si>
    <t>Standard Installation, Pressure Testing, Vacummizing, Testing &amp; Commissioning of Cassette 3.0TR</t>
  </si>
  <si>
    <t>Standard Installation, Pressure Testing, Vacuuming, &amp; Commissioning of Split AC Units</t>
  </si>
  <si>
    <t>Supply &amp; Installation of Refrigeration Piping With Insulation for Split AC Units</t>
  </si>
  <si>
    <t>Supply &amp; Installation of Interconnecting  Cable to Indoor &amp; Outdoor for Split AC  &amp; Cassettes Units</t>
  </si>
  <si>
    <t xml:space="preserve">Supply &amp; Installation of Hard PVC Drain Pipe 32/40mm
</t>
  </si>
  <si>
    <t>AC Timer</t>
  </si>
  <si>
    <t>Standard Installation, Pressure Testing, Vacummizing, Testing &amp; Commissioning of Cassette Unit - 2.0 TR</t>
  </si>
  <si>
    <t>Standard Installation, Pressure Testing, Vacuuming, &amp; Commissioning of Cassette AC Units</t>
  </si>
  <si>
    <t xml:space="preserve">Supply &amp; Installation of Refrigeration Piping With Insulation for Cassette AC Units </t>
  </si>
  <si>
    <t>Supply &amp; Installation of Hard PVC Drain Pipe 32/40mm</t>
  </si>
  <si>
    <t>Supply &amp; Installation of Normal L Type Stand With Vibration Isolators &amp; Epoxy Painted for Outdoor Units of Cassette AC Units</t>
  </si>
  <si>
    <t>Supply &amp; Installation of Refrigeration Piping With Insulation for Cassette AC Units</t>
  </si>
  <si>
    <t>Supply &amp; Installation of Normal L Type Stand With Vibration Isolators &amp; Epoxy Painted for Outdoor Units of Hiwall AC Units</t>
  </si>
  <si>
    <t>Supply &amp; Installation of Interconnecting  Cable to Indoor &amp; Outdoor for Split AC  &amp; Hiwall Units</t>
  </si>
  <si>
    <t>Dismantling of Existing Hi Wall Indoor Units</t>
  </si>
  <si>
    <t>Outdoor unit Table type stand (Readymade)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</si>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</sst>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9" fillId="0" borderId="13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0" borderId="30" xfId="0" quotePrefix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top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282574</xdr:colOff>
      <xdr:row>0</xdr:row>
      <xdr:rowOff>157182</xdr:rowOff>
    </xdr:from>
    <xdr:to>
      <xdr:col>2</xdr:col>
      <xdr:colOff>205890</xdr:colOff>
      <xdr:row>3</xdr:row>
      <xdr:rowOff>47625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574" y="157182"/>
          <a:ext cx="1752116" cy="86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ST@%2018%25" TargetMode="Externa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A8" sqref="A8:K8"/>
    </sheetView>
  </sheetViews>
  <sheetFormatPr defaultRowHeight="15" x14ac:dyDescent="0.25"/>
  <cols>
    <col min="1" max="1" width="7.140625" customWidth="1"/>
    <col min="2" max="2" width="20.28515625" customWidth="1"/>
    <col min="3" max="3" width="44.28515625" customWidth="1"/>
    <col min="4" max="5" width="10.28515625" customWidth="1"/>
    <col min="6" max="6" width="13.7109375" customWidth="1"/>
    <col min="7" max="7" width="15.140625" customWidth="1"/>
    <col min="8" max="10" width="11.140625" customWidth="1"/>
    <col min="11" max="11" width="12.42578125" customWidth="1"/>
  </cols>
  <sheetData>
    <row r="1" spans="1:12" ht="27.75" x14ac:dyDescent="0.25">
      <c r="A1" s="63" t="s">
        <v>0</v>
      </c>
      <c r="B1" s="64"/>
      <c r="C1" s="64" t="s">
        <v>1</v>
      </c>
      <c r="D1" s="64"/>
      <c r="E1" s="64"/>
      <c r="F1" s="64"/>
      <c r="G1" s="64"/>
      <c r="H1" s="64"/>
      <c r="I1" s="64"/>
      <c r="J1" s="64"/>
      <c r="K1" s="65"/>
    </row>
    <row r="2" spans="1:12" ht="27.75" x14ac:dyDescent="0.25">
      <c r="A2" s="66" t="s">
        <v>2</v>
      </c>
      <c r="B2" s="67"/>
      <c r="C2" s="67" t="s">
        <v>3</v>
      </c>
      <c r="D2" s="67"/>
      <c r="E2" s="67"/>
      <c r="F2" s="67"/>
      <c r="G2" s="67"/>
      <c r="H2" s="67"/>
      <c r="I2" s="67"/>
      <c r="J2" s="67"/>
      <c r="K2" s="68"/>
    </row>
    <row r="3" spans="1:12" ht="21" customHeight="1" x14ac:dyDescent="0.25">
      <c r="A3" s="69" t="s">
        <v>4</v>
      </c>
      <c r="B3" s="70"/>
      <c r="C3" s="70" t="s">
        <v>5</v>
      </c>
      <c r="D3" s="70"/>
      <c r="E3" s="70"/>
      <c r="F3" s="70"/>
      <c r="G3" s="70"/>
      <c r="H3" s="70"/>
      <c r="I3" s="70"/>
      <c r="J3" s="70"/>
      <c r="K3" s="71"/>
    </row>
    <row r="4" spans="1:12" ht="22.5" customHeight="1" thickBot="1" x14ac:dyDescent="0.3">
      <c r="A4" s="73" t="s">
        <v>6</v>
      </c>
      <c r="B4" s="74"/>
      <c r="C4" s="74" t="s">
        <v>7</v>
      </c>
      <c r="D4" s="74"/>
      <c r="E4" s="74"/>
      <c r="F4" s="74"/>
      <c r="G4" s="74"/>
      <c r="H4" s="74"/>
      <c r="I4" s="74"/>
      <c r="J4" s="74"/>
      <c r="K4" s="75"/>
    </row>
    <row r="5" spans="1:12" ht="19.5" thickBot="1" x14ac:dyDescent="0.3">
      <c r="A5" s="76" t="s">
        <v>8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12" ht="15" customHeight="1" thickBot="1" x14ac:dyDescent="0.3">
      <c r="A6" s="79" t="s">
        <v>9</v>
      </c>
      <c r="B6" s="79"/>
      <c r="C6" s="80" t="s">
        <v>10</v>
      </c>
      <c r="D6" s="80"/>
      <c r="E6" s="80"/>
      <c r="F6" s="80"/>
      <c r="G6" s="80"/>
      <c r="H6" s="79" t="s">
        <v>11</v>
      </c>
      <c r="I6" s="79"/>
      <c r="J6" s="80" t="s">
        <v>60</v>
      </c>
      <c r="K6" s="80"/>
    </row>
    <row r="7" spans="1:12" ht="15" customHeight="1" thickBot="1" x14ac:dyDescent="0.3">
      <c r="A7" s="79"/>
      <c r="B7" s="79"/>
      <c r="C7" s="80"/>
      <c r="D7" s="80"/>
      <c r="E7" s="80"/>
      <c r="F7" s="80"/>
      <c r="G7" s="80"/>
      <c r="H7" s="79"/>
      <c r="I7" s="79"/>
      <c r="J7" s="80"/>
      <c r="K7" s="80"/>
    </row>
    <row r="8" spans="1:12" ht="22.5" customHeight="1" thickBot="1" x14ac:dyDescent="0.3">
      <c r="A8" s="72" t="s">
        <v>31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2" ht="20.45" customHeight="1" thickBot="1" x14ac:dyDescent="0.3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2" ht="20.45" customHeight="1" thickBot="1" x14ac:dyDescent="0.3">
      <c r="A10" s="12"/>
      <c r="B10" s="13"/>
      <c r="C10" s="13"/>
      <c r="D10" s="58" t="s">
        <v>29</v>
      </c>
      <c r="E10" s="59"/>
      <c r="F10" s="59"/>
      <c r="G10" s="60"/>
      <c r="H10" s="58" t="s">
        <v>30</v>
      </c>
      <c r="I10" s="59"/>
      <c r="J10" s="59"/>
      <c r="K10" s="60"/>
    </row>
    <row r="11" spans="1:12" ht="16.5" customHeight="1" thickBot="1" x14ac:dyDescent="0.3">
      <c r="A11" s="20" t="s">
        <v>21</v>
      </c>
      <c r="B11" s="61" t="s">
        <v>22</v>
      </c>
      <c r="C11" s="61"/>
      <c r="D11" s="21" t="s">
        <v>12</v>
      </c>
      <c r="E11" s="21" t="s">
        <v>13</v>
      </c>
      <c r="F11" s="21" t="s">
        <v>14</v>
      </c>
      <c r="G11" s="22" t="s">
        <v>15</v>
      </c>
      <c r="H11" s="21" t="s">
        <v>12</v>
      </c>
      <c r="I11" s="21" t="s">
        <v>13</v>
      </c>
      <c r="J11" s="21" t="s">
        <v>14</v>
      </c>
      <c r="K11" s="22" t="s">
        <v>15</v>
      </c>
    </row>
    <row r="12" spans="1:12" ht="32.25" customHeight="1" x14ac:dyDescent="0.25">
      <c r="A12" s="25">
        <v>1</v>
      </c>
      <c r="B12" s="62" t="s">
        <v>23</v>
      </c>
      <c r="C12" s="62"/>
      <c r="D12" s="26" t="s">
        <v>16</v>
      </c>
      <c r="E12" s="17">
        <v>7</v>
      </c>
      <c r="F12" s="17"/>
      <c r="G12" s="27"/>
      <c r="H12" s="26" t="s">
        <v>16</v>
      </c>
      <c r="I12" s="17">
        <v>7</v>
      </c>
      <c r="J12" s="17">
        <f>M17</f>
        <v>28550.857142857141</v>
      </c>
      <c r="K12" s="18">
        <f>J12*I12</f>
        <v>199856</v>
      </c>
    </row>
    <row r="13" spans="1:12" ht="29.25" customHeight="1" x14ac:dyDescent="0.25">
      <c r="A13" s="28" t="s">
        <v>35</v>
      </c>
      <c r="B13" s="35" t="s">
        <v>45</v>
      </c>
      <c r="C13" s="35"/>
      <c r="D13" s="23" t="s">
        <v>16</v>
      </c>
      <c r="E13" s="2">
        <v>7</v>
      </c>
      <c r="F13" s="2">
        <v>1500</v>
      </c>
      <c r="G13" s="24">
        <f>F13*E13</f>
        <v>10500</v>
      </c>
      <c r="H13" s="23" t="s">
        <v>16</v>
      </c>
      <c r="I13" s="2">
        <v>7</v>
      </c>
      <c r="J13" s="2">
        <v>1500</v>
      </c>
      <c r="K13" s="29"/>
      <c r="L13">
        <f>I13*J13</f>
        <v>10500</v>
      </c>
    </row>
    <row r="14" spans="1:12" ht="29.25" customHeight="1" x14ac:dyDescent="0.25">
      <c r="A14" s="28" t="s">
        <v>36</v>
      </c>
      <c r="B14" s="35" t="s">
        <v>34</v>
      </c>
      <c r="C14" s="35"/>
      <c r="D14" s="23" t="s">
        <v>16</v>
      </c>
      <c r="E14" s="2">
        <v>0</v>
      </c>
      <c r="F14" s="2">
        <v>800</v>
      </c>
      <c r="G14" s="24">
        <f t="shared" ref="G14:G21" si="0">F14*E14</f>
        <v>0</v>
      </c>
      <c r="H14" s="23" t="s">
        <v>16</v>
      </c>
      <c r="I14" s="2">
        <v>1</v>
      </c>
      <c r="J14" s="2">
        <v>800</v>
      </c>
      <c r="K14" s="29"/>
      <c r="L14">
        <f t="shared" ref="L14:L21" si="1">I14*J14</f>
        <v>800</v>
      </c>
    </row>
    <row r="15" spans="1:12" ht="29.25" customHeight="1" x14ac:dyDescent="0.25">
      <c r="A15" s="28" t="s">
        <v>42</v>
      </c>
      <c r="B15" s="36" t="s">
        <v>46</v>
      </c>
      <c r="C15" s="36"/>
      <c r="D15" s="23" t="s">
        <v>24</v>
      </c>
      <c r="E15" s="2">
        <v>144.69999999999999</v>
      </c>
      <c r="F15" s="2">
        <v>950</v>
      </c>
      <c r="G15" s="24">
        <f t="shared" si="0"/>
        <v>137465</v>
      </c>
      <c r="H15" s="23" t="s">
        <v>24</v>
      </c>
      <c r="I15" s="2">
        <v>144.9</v>
      </c>
      <c r="J15" s="2">
        <v>950</v>
      </c>
      <c r="K15" s="29"/>
      <c r="L15">
        <f t="shared" si="1"/>
        <v>137655</v>
      </c>
    </row>
    <row r="16" spans="1:12" ht="29.25" customHeight="1" x14ac:dyDescent="0.25">
      <c r="A16" s="28" t="s">
        <v>43</v>
      </c>
      <c r="B16" s="36" t="s">
        <v>57</v>
      </c>
      <c r="C16" s="36"/>
      <c r="D16" s="23" t="s">
        <v>24</v>
      </c>
      <c r="E16" s="2">
        <v>63</v>
      </c>
      <c r="F16" s="2">
        <v>150</v>
      </c>
      <c r="G16" s="24">
        <f t="shared" si="0"/>
        <v>9450</v>
      </c>
      <c r="H16" s="23" t="s">
        <v>24</v>
      </c>
      <c r="I16" s="2">
        <v>162.30000000000001</v>
      </c>
      <c r="J16" s="2">
        <v>150</v>
      </c>
      <c r="K16" s="29"/>
      <c r="L16">
        <f t="shared" si="1"/>
        <v>24345</v>
      </c>
    </row>
    <row r="17" spans="1:13" ht="29.25" customHeight="1" x14ac:dyDescent="0.25">
      <c r="A17" s="28" t="s">
        <v>37</v>
      </c>
      <c r="B17" s="56" t="s">
        <v>48</v>
      </c>
      <c r="C17" s="56"/>
      <c r="D17" s="23" t="s">
        <v>24</v>
      </c>
      <c r="E17" s="2">
        <v>39.6</v>
      </c>
      <c r="F17" s="2">
        <v>110</v>
      </c>
      <c r="G17" s="24">
        <f t="shared" si="0"/>
        <v>4356</v>
      </c>
      <c r="H17" s="23" t="s">
        <v>24</v>
      </c>
      <c r="I17" s="2">
        <v>39.6</v>
      </c>
      <c r="J17" s="2">
        <v>110</v>
      </c>
      <c r="K17" s="29"/>
      <c r="L17">
        <f t="shared" si="1"/>
        <v>4356</v>
      </c>
      <c r="M17">
        <f>SUM(L13:L21)/I12</f>
        <v>28550.857142857141</v>
      </c>
    </row>
    <row r="18" spans="1:13" ht="29.25" customHeight="1" x14ac:dyDescent="0.25">
      <c r="A18" s="28" t="s">
        <v>38</v>
      </c>
      <c r="B18" s="35" t="s">
        <v>28</v>
      </c>
      <c r="C18" s="35"/>
      <c r="D18" s="23" t="s">
        <v>24</v>
      </c>
      <c r="E18" s="2">
        <v>46</v>
      </c>
      <c r="F18" s="2">
        <v>100</v>
      </c>
      <c r="G18" s="24">
        <f t="shared" si="0"/>
        <v>4600</v>
      </c>
      <c r="H18" s="23" t="s">
        <v>24</v>
      </c>
      <c r="I18" s="2">
        <v>34</v>
      </c>
      <c r="J18" s="2">
        <v>100</v>
      </c>
      <c r="K18" s="29"/>
      <c r="L18">
        <f t="shared" si="1"/>
        <v>3400</v>
      </c>
    </row>
    <row r="19" spans="1:13" ht="29.25" customHeight="1" x14ac:dyDescent="0.25">
      <c r="A19" s="28" t="s">
        <v>39</v>
      </c>
      <c r="B19" s="35" t="s">
        <v>56</v>
      </c>
      <c r="C19" s="35"/>
      <c r="D19" s="23" t="s">
        <v>24</v>
      </c>
      <c r="E19" s="2">
        <v>7</v>
      </c>
      <c r="F19" s="2">
        <v>800</v>
      </c>
      <c r="G19" s="24">
        <f t="shared" si="0"/>
        <v>5600</v>
      </c>
      <c r="H19" s="23" t="s">
        <v>24</v>
      </c>
      <c r="I19" s="2">
        <v>1</v>
      </c>
      <c r="J19" s="2">
        <v>800</v>
      </c>
      <c r="K19" s="29"/>
      <c r="L19">
        <f t="shared" si="1"/>
        <v>800</v>
      </c>
    </row>
    <row r="20" spans="1:13" ht="29.25" customHeight="1" x14ac:dyDescent="0.25">
      <c r="A20" s="28" t="s">
        <v>40</v>
      </c>
      <c r="B20" s="35" t="s">
        <v>32</v>
      </c>
      <c r="C20" s="35"/>
      <c r="D20" s="23" t="s">
        <v>33</v>
      </c>
      <c r="E20" s="2">
        <v>0</v>
      </c>
      <c r="F20" s="2">
        <v>8000</v>
      </c>
      <c r="G20" s="24">
        <f t="shared" si="0"/>
        <v>0</v>
      </c>
      <c r="H20" s="23" t="s">
        <v>33</v>
      </c>
      <c r="I20" s="2">
        <v>1</v>
      </c>
      <c r="J20" s="2">
        <v>8000</v>
      </c>
      <c r="K20" s="29"/>
      <c r="L20">
        <f t="shared" si="1"/>
        <v>8000</v>
      </c>
    </row>
    <row r="21" spans="1:13" ht="29.25" customHeight="1" x14ac:dyDescent="0.25">
      <c r="A21" s="28" t="s">
        <v>41</v>
      </c>
      <c r="B21" s="35" t="s">
        <v>49</v>
      </c>
      <c r="C21" s="35"/>
      <c r="D21" s="23" t="s">
        <v>16</v>
      </c>
      <c r="E21" s="2">
        <v>2</v>
      </c>
      <c r="F21" s="2">
        <v>5000</v>
      </c>
      <c r="G21" s="24">
        <f t="shared" si="0"/>
        <v>10000</v>
      </c>
      <c r="H21" s="23" t="s">
        <v>16</v>
      </c>
      <c r="I21" s="2">
        <v>2</v>
      </c>
      <c r="J21" s="2">
        <v>5000</v>
      </c>
      <c r="K21" s="29"/>
      <c r="L21">
        <f t="shared" si="1"/>
        <v>10000</v>
      </c>
    </row>
    <row r="22" spans="1:13" ht="39.75" customHeight="1" x14ac:dyDescent="0.25">
      <c r="A22" s="30">
        <v>2</v>
      </c>
      <c r="B22" s="37" t="s">
        <v>50</v>
      </c>
      <c r="C22" s="37"/>
      <c r="D22" s="23" t="s">
        <v>16</v>
      </c>
      <c r="E22" s="2">
        <v>2</v>
      </c>
      <c r="F22" s="2"/>
      <c r="G22" s="24"/>
      <c r="H22" s="23" t="s">
        <v>16</v>
      </c>
      <c r="I22" s="2">
        <v>2</v>
      </c>
      <c r="J22" s="2">
        <f>M25</f>
        <v>31550</v>
      </c>
      <c r="K22" s="29">
        <f>J22*I22</f>
        <v>63100</v>
      </c>
    </row>
    <row r="23" spans="1:13" ht="32.25" customHeight="1" x14ac:dyDescent="0.25">
      <c r="A23" s="28" t="s">
        <v>35</v>
      </c>
      <c r="B23" s="35" t="s">
        <v>51</v>
      </c>
      <c r="C23" s="35"/>
      <c r="D23" s="23" t="s">
        <v>16</v>
      </c>
      <c r="E23" s="2">
        <v>2</v>
      </c>
      <c r="F23" s="2">
        <v>3100</v>
      </c>
      <c r="G23" s="24">
        <f t="shared" ref="G23:G36" si="2">F23*E23</f>
        <v>6200</v>
      </c>
      <c r="H23" s="23" t="s">
        <v>16</v>
      </c>
      <c r="I23" s="2">
        <v>2</v>
      </c>
      <c r="J23" s="2">
        <v>3100</v>
      </c>
      <c r="K23" s="29"/>
      <c r="L23">
        <f>I23*J23</f>
        <v>6200</v>
      </c>
    </row>
    <row r="24" spans="1:13" ht="32.25" customHeight="1" x14ac:dyDescent="0.25">
      <c r="A24" s="28" t="s">
        <v>36</v>
      </c>
      <c r="B24" s="36" t="s">
        <v>52</v>
      </c>
      <c r="C24" s="36"/>
      <c r="D24" s="23" t="s">
        <v>24</v>
      </c>
      <c r="E24" s="2">
        <v>34</v>
      </c>
      <c r="F24" s="2">
        <v>1100</v>
      </c>
      <c r="G24" s="24">
        <f t="shared" si="2"/>
        <v>37400</v>
      </c>
      <c r="H24" s="23" t="s">
        <v>24</v>
      </c>
      <c r="I24" s="2">
        <v>40.6</v>
      </c>
      <c r="J24" s="2">
        <v>1100</v>
      </c>
      <c r="K24" s="29"/>
      <c r="L24">
        <f t="shared" ref="L24:L29" si="3">I24*J24</f>
        <v>44660</v>
      </c>
    </row>
    <row r="25" spans="1:13" ht="32.25" customHeight="1" x14ac:dyDescent="0.25">
      <c r="A25" s="28" t="s">
        <v>42</v>
      </c>
      <c r="B25" s="36" t="s">
        <v>47</v>
      </c>
      <c r="C25" s="36"/>
      <c r="D25" s="23" t="s">
        <v>24</v>
      </c>
      <c r="E25" s="2">
        <v>113</v>
      </c>
      <c r="F25" s="2">
        <v>200</v>
      </c>
      <c r="G25" s="24">
        <f t="shared" si="2"/>
        <v>22600</v>
      </c>
      <c r="H25" s="23" t="s">
        <v>24</v>
      </c>
      <c r="I25" s="2">
        <v>43.8</v>
      </c>
      <c r="J25" s="2">
        <v>200</v>
      </c>
      <c r="K25" s="29"/>
      <c r="L25">
        <f t="shared" si="3"/>
        <v>8760</v>
      </c>
      <c r="M25">
        <f>SUM(L23:L28)/I22</f>
        <v>31550</v>
      </c>
    </row>
    <row r="26" spans="1:13" ht="32.25" customHeight="1" x14ac:dyDescent="0.25">
      <c r="A26" s="28" t="s">
        <v>43</v>
      </c>
      <c r="B26" s="36" t="s">
        <v>53</v>
      </c>
      <c r="C26" s="36"/>
      <c r="D26" s="23" t="s">
        <v>24</v>
      </c>
      <c r="E26" s="2">
        <v>9</v>
      </c>
      <c r="F26" s="2">
        <v>120</v>
      </c>
      <c r="G26" s="24">
        <f t="shared" si="2"/>
        <v>1080</v>
      </c>
      <c r="H26" s="23" t="s">
        <v>24</v>
      </c>
      <c r="I26" s="2">
        <v>9</v>
      </c>
      <c r="J26" s="2">
        <v>120</v>
      </c>
      <c r="K26" s="29"/>
      <c r="L26">
        <f t="shared" si="3"/>
        <v>1080</v>
      </c>
    </row>
    <row r="27" spans="1:13" ht="32.25" customHeight="1" x14ac:dyDescent="0.25">
      <c r="A27" s="28" t="s">
        <v>37</v>
      </c>
      <c r="B27" s="35" t="s">
        <v>28</v>
      </c>
      <c r="C27" s="35"/>
      <c r="D27" s="23" t="s">
        <v>24</v>
      </c>
      <c r="E27" s="2">
        <v>0</v>
      </c>
      <c r="F27" s="2">
        <v>100</v>
      </c>
      <c r="G27" s="24">
        <f t="shared" si="2"/>
        <v>0</v>
      </c>
      <c r="H27" s="23" t="s">
        <v>24</v>
      </c>
      <c r="I27" s="2">
        <v>8</v>
      </c>
      <c r="J27" s="2">
        <v>100</v>
      </c>
      <c r="K27" s="29"/>
      <c r="L27">
        <f t="shared" si="3"/>
        <v>800</v>
      </c>
    </row>
    <row r="28" spans="1:13" ht="32.25" customHeight="1" x14ac:dyDescent="0.25">
      <c r="A28" s="28" t="s">
        <v>38</v>
      </c>
      <c r="B28" s="35" t="s">
        <v>54</v>
      </c>
      <c r="C28" s="35"/>
      <c r="D28" s="23" t="s">
        <v>16</v>
      </c>
      <c r="E28" s="2">
        <v>2</v>
      </c>
      <c r="F28" s="2">
        <v>1800</v>
      </c>
      <c r="G28" s="24">
        <f t="shared" si="2"/>
        <v>3600</v>
      </c>
      <c r="H28" s="23" t="s">
        <v>16</v>
      </c>
      <c r="I28" s="2">
        <v>2</v>
      </c>
      <c r="J28" s="2">
        <v>800</v>
      </c>
      <c r="K28" s="29"/>
      <c r="L28">
        <f t="shared" si="3"/>
        <v>1600</v>
      </c>
    </row>
    <row r="29" spans="1:13" ht="32.25" customHeight="1" x14ac:dyDescent="0.25">
      <c r="A29" s="28" t="s">
        <v>39</v>
      </c>
      <c r="B29" s="35" t="s">
        <v>59</v>
      </c>
      <c r="C29" s="35"/>
      <c r="D29" s="23" t="s">
        <v>16</v>
      </c>
      <c r="E29" s="2">
        <v>1</v>
      </c>
      <c r="F29" s="2">
        <v>1200</v>
      </c>
      <c r="G29" s="24">
        <f t="shared" si="2"/>
        <v>1200</v>
      </c>
      <c r="H29" s="23" t="s">
        <v>16</v>
      </c>
      <c r="I29" s="2">
        <v>0</v>
      </c>
      <c r="J29" s="2">
        <v>0</v>
      </c>
      <c r="K29" s="29"/>
      <c r="L29">
        <f t="shared" si="3"/>
        <v>0</v>
      </c>
    </row>
    <row r="30" spans="1:13" ht="39.75" customHeight="1" x14ac:dyDescent="0.25">
      <c r="A30" s="30">
        <v>3</v>
      </c>
      <c r="B30" s="37" t="s">
        <v>44</v>
      </c>
      <c r="C30" s="37"/>
      <c r="D30" s="23" t="s">
        <v>16</v>
      </c>
      <c r="E30" s="2">
        <v>1</v>
      </c>
      <c r="F30" s="2"/>
      <c r="G30" s="24"/>
      <c r="H30" s="23" t="s">
        <v>16</v>
      </c>
      <c r="I30" s="2">
        <v>1</v>
      </c>
      <c r="J30" s="2">
        <f>M33</f>
        <v>33162</v>
      </c>
      <c r="K30" s="29">
        <f>J30*I30</f>
        <v>33162</v>
      </c>
    </row>
    <row r="31" spans="1:13" ht="32.25" customHeight="1" x14ac:dyDescent="0.25">
      <c r="A31" s="28" t="s">
        <v>35</v>
      </c>
      <c r="B31" s="35" t="s">
        <v>51</v>
      </c>
      <c r="C31" s="35"/>
      <c r="D31" s="23" t="s">
        <v>16</v>
      </c>
      <c r="E31" s="2">
        <v>1</v>
      </c>
      <c r="F31" s="2">
        <v>3100</v>
      </c>
      <c r="G31" s="24">
        <f t="shared" si="2"/>
        <v>3100</v>
      </c>
      <c r="H31" s="23" t="s">
        <v>16</v>
      </c>
      <c r="I31" s="2">
        <v>1</v>
      </c>
      <c r="J31" s="2">
        <v>4100</v>
      </c>
      <c r="K31" s="29"/>
      <c r="L31">
        <f>I31*J31</f>
        <v>4100</v>
      </c>
    </row>
    <row r="32" spans="1:13" ht="32.25" customHeight="1" x14ac:dyDescent="0.25">
      <c r="A32" s="28" t="s">
        <v>36</v>
      </c>
      <c r="B32" s="36" t="s">
        <v>55</v>
      </c>
      <c r="C32" s="36"/>
      <c r="D32" s="23" t="s">
        <v>24</v>
      </c>
      <c r="E32" s="2">
        <v>27.9</v>
      </c>
      <c r="F32" s="2">
        <v>1100</v>
      </c>
      <c r="G32" s="24">
        <f t="shared" si="2"/>
        <v>30690</v>
      </c>
      <c r="H32" s="23" t="s">
        <v>24</v>
      </c>
      <c r="I32" s="2">
        <v>21.3</v>
      </c>
      <c r="J32" s="2">
        <v>1100</v>
      </c>
      <c r="K32" s="29"/>
      <c r="L32">
        <f t="shared" ref="L32:L35" si="4">I32*J32</f>
        <v>23430</v>
      </c>
    </row>
    <row r="33" spans="1:13" ht="32.25" customHeight="1" x14ac:dyDescent="0.25">
      <c r="A33" s="28" t="s">
        <v>42</v>
      </c>
      <c r="B33" s="36" t="s">
        <v>47</v>
      </c>
      <c r="C33" s="36"/>
      <c r="D33" s="23" t="s">
        <v>24</v>
      </c>
      <c r="E33" s="2">
        <v>47.9</v>
      </c>
      <c r="F33" s="2">
        <v>200</v>
      </c>
      <c r="G33" s="24">
        <f t="shared" si="2"/>
        <v>9580</v>
      </c>
      <c r="H33" s="23" t="s">
        <v>24</v>
      </c>
      <c r="I33" s="2">
        <v>23.2</v>
      </c>
      <c r="J33" s="2">
        <v>200</v>
      </c>
      <c r="K33" s="29"/>
      <c r="L33">
        <f t="shared" si="4"/>
        <v>4640</v>
      </c>
      <c r="M33">
        <f>SUM(L31:L35)/I30</f>
        <v>33162</v>
      </c>
    </row>
    <row r="34" spans="1:13" ht="32.25" customHeight="1" x14ac:dyDescent="0.25">
      <c r="A34" s="28" t="s">
        <v>43</v>
      </c>
      <c r="B34" s="36" t="s">
        <v>53</v>
      </c>
      <c r="C34" s="36"/>
      <c r="D34" s="23" t="s">
        <v>24</v>
      </c>
      <c r="E34" s="2">
        <v>9</v>
      </c>
      <c r="F34" s="2">
        <v>120</v>
      </c>
      <c r="G34" s="24">
        <f t="shared" si="2"/>
        <v>1080</v>
      </c>
      <c r="H34" s="23" t="s">
        <v>24</v>
      </c>
      <c r="I34" s="2">
        <v>4.5999999999999996</v>
      </c>
      <c r="J34" s="2">
        <v>120</v>
      </c>
      <c r="K34" s="29"/>
      <c r="L34">
        <f t="shared" si="4"/>
        <v>552</v>
      </c>
    </row>
    <row r="35" spans="1:13" ht="32.25" customHeight="1" x14ac:dyDescent="0.25">
      <c r="A35" s="28" t="s">
        <v>37</v>
      </c>
      <c r="B35" s="35" t="s">
        <v>28</v>
      </c>
      <c r="C35" s="35"/>
      <c r="D35" s="23" t="s">
        <v>24</v>
      </c>
      <c r="E35" s="2">
        <v>0</v>
      </c>
      <c r="F35" s="2">
        <v>100</v>
      </c>
      <c r="G35" s="24">
        <f t="shared" si="2"/>
        <v>0</v>
      </c>
      <c r="H35" s="23" t="s">
        <v>24</v>
      </c>
      <c r="I35" s="2">
        <v>4.4000000000000004</v>
      </c>
      <c r="J35" s="2">
        <v>100</v>
      </c>
      <c r="K35" s="29"/>
      <c r="L35">
        <f t="shared" si="4"/>
        <v>440.00000000000006</v>
      </c>
    </row>
    <row r="36" spans="1:13" ht="32.25" customHeight="1" thickBot="1" x14ac:dyDescent="0.3">
      <c r="A36" s="31" t="s">
        <v>38</v>
      </c>
      <c r="B36" s="55" t="s">
        <v>54</v>
      </c>
      <c r="C36" s="55"/>
      <c r="D36" s="32" t="s">
        <v>16</v>
      </c>
      <c r="E36" s="33">
        <v>1</v>
      </c>
      <c r="F36" s="33">
        <v>1800</v>
      </c>
      <c r="G36" s="24">
        <f t="shared" si="2"/>
        <v>1800</v>
      </c>
      <c r="H36" s="32" t="s">
        <v>16</v>
      </c>
      <c r="I36" s="33">
        <v>0</v>
      </c>
      <c r="J36" s="33"/>
      <c r="K36" s="34"/>
    </row>
    <row r="37" spans="1:13" x14ac:dyDescent="0.25">
      <c r="A37" s="3" t="s">
        <v>17</v>
      </c>
      <c r="B37" s="54" t="s">
        <v>25</v>
      </c>
      <c r="C37" s="54"/>
      <c r="D37" s="54"/>
      <c r="E37" s="11"/>
      <c r="F37" s="11"/>
      <c r="G37" s="4">
        <f>SUM(G12:G36)</f>
        <v>300301</v>
      </c>
      <c r="H37" s="11"/>
      <c r="I37" s="11"/>
      <c r="J37" s="11"/>
      <c r="K37" s="4">
        <f>SUM(K12:K36)</f>
        <v>296118</v>
      </c>
    </row>
    <row r="38" spans="1:13" x14ac:dyDescent="0.25">
      <c r="A38" s="5" t="s">
        <v>18</v>
      </c>
      <c r="B38" s="52" t="s">
        <v>26</v>
      </c>
      <c r="C38" s="52"/>
      <c r="D38" s="52"/>
      <c r="E38" s="7"/>
      <c r="F38" s="7"/>
      <c r="G38" s="9">
        <f>G37*18%</f>
        <v>54054.18</v>
      </c>
      <c r="H38" s="7"/>
      <c r="I38" s="7"/>
      <c r="J38" s="7"/>
      <c r="K38" s="9">
        <f>K37*18%</f>
        <v>53301.24</v>
      </c>
    </row>
    <row r="39" spans="1:13" ht="15.75" thickBot="1" x14ac:dyDescent="0.3">
      <c r="A39" s="6" t="s">
        <v>19</v>
      </c>
      <c r="B39" s="53" t="s">
        <v>27</v>
      </c>
      <c r="C39" s="53"/>
      <c r="D39" s="53"/>
      <c r="E39" s="8"/>
      <c r="F39" s="8"/>
      <c r="G39" s="10">
        <f>SUM(G37:G38)</f>
        <v>354355.18</v>
      </c>
      <c r="H39" s="8"/>
      <c r="I39" s="8"/>
      <c r="J39" s="8"/>
      <c r="K39" s="10">
        <f>SUM(K37:K38)</f>
        <v>349419.24</v>
      </c>
    </row>
    <row r="40" spans="1:13" ht="15.75" thickBot="1" x14ac:dyDescent="0.3">
      <c r="A40" s="15">
        <v>1</v>
      </c>
      <c r="B40" s="41" t="s">
        <v>58</v>
      </c>
      <c r="C40" s="42"/>
      <c r="D40" s="14" t="s">
        <v>16</v>
      </c>
      <c r="E40" s="16">
        <v>1</v>
      </c>
      <c r="F40" s="16"/>
      <c r="G40" s="1">
        <f>F40*E40</f>
        <v>0</v>
      </c>
      <c r="H40" s="14" t="s">
        <v>16</v>
      </c>
      <c r="I40" s="16">
        <v>1</v>
      </c>
      <c r="J40" s="16">
        <v>450</v>
      </c>
      <c r="K40" s="1">
        <f>J40*I40</f>
        <v>450</v>
      </c>
    </row>
    <row r="41" spans="1:13" ht="16.5" thickBot="1" x14ac:dyDescent="0.3">
      <c r="A41" s="43"/>
      <c r="B41" s="44"/>
      <c r="C41" s="45"/>
      <c r="D41" s="38" t="s">
        <v>25</v>
      </c>
      <c r="E41" s="38"/>
      <c r="F41" s="38"/>
      <c r="G41" s="19">
        <f>SUM(G40:G40)</f>
        <v>0</v>
      </c>
      <c r="H41" s="38" t="s">
        <v>25</v>
      </c>
      <c r="I41" s="38"/>
      <c r="J41" s="38"/>
      <c r="K41" s="19">
        <f>SUM(K40:K40)</f>
        <v>450</v>
      </c>
    </row>
    <row r="42" spans="1:13" ht="16.5" thickBot="1" x14ac:dyDescent="0.3">
      <c r="A42" s="46"/>
      <c r="B42" s="47"/>
      <c r="C42" s="48"/>
      <c r="D42" s="39" t="s">
        <v>26</v>
      </c>
      <c r="E42" s="39"/>
      <c r="F42" s="39"/>
      <c r="G42" s="19">
        <f>G41*18%</f>
        <v>0</v>
      </c>
      <c r="H42" s="39" t="s">
        <v>26</v>
      </c>
      <c r="I42" s="39"/>
      <c r="J42" s="39"/>
      <c r="K42" s="19">
        <f>K41*18%</f>
        <v>81</v>
      </c>
    </row>
    <row r="43" spans="1:13" ht="16.5" thickBot="1" x14ac:dyDescent="0.3">
      <c r="A43" s="49"/>
      <c r="B43" s="50"/>
      <c r="C43" s="51"/>
      <c r="D43" s="40" t="s">
        <v>27</v>
      </c>
      <c r="E43" s="40"/>
      <c r="F43" s="40"/>
      <c r="G43" s="19">
        <f>SUM(G41:G42)</f>
        <v>0</v>
      </c>
      <c r="H43" s="40" t="s">
        <v>27</v>
      </c>
      <c r="I43" s="40"/>
      <c r="J43" s="40"/>
      <c r="K43" s="19">
        <f>SUM(K41:K42)</f>
        <v>531</v>
      </c>
    </row>
  </sheetData>
  <mergeCells count="54">
    <mergeCell ref="A8:K8"/>
    <mergeCell ref="A4:B4"/>
    <mergeCell ref="C4:K4"/>
    <mergeCell ref="A5:K5"/>
    <mergeCell ref="A6:B7"/>
    <mergeCell ref="C6:G7"/>
    <mergeCell ref="H6:I7"/>
    <mergeCell ref="J6:K7"/>
    <mergeCell ref="A1:B1"/>
    <mergeCell ref="C1:K1"/>
    <mergeCell ref="A2:B2"/>
    <mergeCell ref="C2:K2"/>
    <mergeCell ref="A3:B3"/>
    <mergeCell ref="C3:K3"/>
    <mergeCell ref="B17:C17"/>
    <mergeCell ref="B18:C18"/>
    <mergeCell ref="A9:K9"/>
    <mergeCell ref="D10:G10"/>
    <mergeCell ref="H10:K10"/>
    <mergeCell ref="B11:C11"/>
    <mergeCell ref="B12:C12"/>
    <mergeCell ref="B13:C13"/>
    <mergeCell ref="B14:C14"/>
    <mergeCell ref="B15:C15"/>
    <mergeCell ref="B16:C16"/>
    <mergeCell ref="B40:C40"/>
    <mergeCell ref="A41:C43"/>
    <mergeCell ref="D41:F41"/>
    <mergeCell ref="B33:C33"/>
    <mergeCell ref="B34:C34"/>
    <mergeCell ref="B35:C35"/>
    <mergeCell ref="B38:D38"/>
    <mergeCell ref="B39:D39"/>
    <mergeCell ref="B37:D37"/>
    <mergeCell ref="B36:C36"/>
    <mergeCell ref="H41:J41"/>
    <mergeCell ref="D42:F42"/>
    <mergeCell ref="H42:J42"/>
    <mergeCell ref="D43:F43"/>
    <mergeCell ref="H43:J43"/>
    <mergeCell ref="B31:C31"/>
    <mergeCell ref="B32:C32"/>
    <mergeCell ref="B19:C19"/>
    <mergeCell ref="B30:C30"/>
    <mergeCell ref="B20:C20"/>
    <mergeCell ref="B21:C21"/>
    <mergeCell ref="B23:C23"/>
    <mergeCell ref="B24:C24"/>
    <mergeCell ref="B25:C25"/>
    <mergeCell ref="B26:C26"/>
    <mergeCell ref="B27:C27"/>
    <mergeCell ref="B28:C28"/>
    <mergeCell ref="B22:C22"/>
    <mergeCell ref="B29:C29"/>
  </mergeCells>
  <hyperlinks>
    <hyperlink ref="B38" r:id="rId1"/>
    <hyperlink ref="D42" r:id="rId2"/>
    <hyperlink ref="H42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admin</cp:lastModifiedBy>
  <dcterms:created xsi:type="dcterms:W3CDTF">2015-06-05T18:17:20Z</dcterms:created>
  <dcterms:modified xsi:type="dcterms:W3CDTF">2025-09-09T09:38:35Z</dcterms:modified>
</cp:coreProperties>
</file>