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defaultThemeVersion="124226"/>
  <xr:revisionPtr revIDLastSave="0" documentId="13_ncr:1_{B11DD22A-463C-4DC6-87C3-F75B095DD5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19" i="1" l="1"/>
  <c r="G38" i="1"/>
  <c r="G37" i="1"/>
  <c r="G33" i="1" l="1"/>
  <c r="G23" i="1"/>
  <c r="G29" i="1"/>
  <c r="G25" i="1"/>
  <c r="G20" i="1" l="1"/>
  <c r="G22" i="1" l="1"/>
  <c r="G35" i="1" l="1"/>
  <c r="G36" i="1"/>
  <c r="G39" i="1"/>
  <c r="G32" i="1"/>
  <c r="G24" i="1" l="1"/>
  <c r="G12" i="1"/>
  <c r="G13" i="1" l="1"/>
  <c r="G34" i="1"/>
  <c r="G31" i="1"/>
  <c r="G30" i="1"/>
  <c r="G28" i="1"/>
  <c r="G27" i="1"/>
  <c r="G26" i="1"/>
  <c r="G40" i="1" l="1"/>
  <c r="G14" i="1"/>
  <c r="G15" i="1" s="1"/>
  <c r="G41" i="1" l="1"/>
  <c r="G42" i="1" s="1"/>
</calcChain>
</file>

<file path=xl/sharedStrings.xml><?xml version="1.0" encoding="utf-8"?>
<sst xmlns="http://schemas.openxmlformats.org/spreadsheetml/2006/main" count="83" uniqueCount="61">
  <si>
    <t>Company Name</t>
  </si>
  <si>
    <t xml:space="preserve"> Dated :- </t>
  </si>
  <si>
    <t>UNIT</t>
  </si>
  <si>
    <t>QTY.</t>
  </si>
  <si>
    <t>BASIC RATE</t>
  </si>
  <si>
    <t>AMOUNT</t>
  </si>
  <si>
    <t>Nos.</t>
  </si>
  <si>
    <t>PARTICULARS</t>
  </si>
  <si>
    <t xml:space="preserve">Sr. No. </t>
  </si>
  <si>
    <t>Total Low Side Value</t>
  </si>
  <si>
    <t>GST@ 18%</t>
  </si>
  <si>
    <t>TOTAL BASIC LOW SIDE</t>
  </si>
  <si>
    <t>AEON AIRCONDITIONING SOLUTIONS</t>
  </si>
  <si>
    <t>Complete Airconditioning solutions.</t>
  </si>
  <si>
    <t>L/S</t>
  </si>
  <si>
    <t>Rmt</t>
  </si>
  <si>
    <t>Lot.</t>
  </si>
  <si>
    <t>Transportation Charges</t>
  </si>
  <si>
    <t>INSULATED AUTO VENT VALVES with BALL VALVE - Supply, installation, testing &amp; commissioning of Auto Vent Valves.</t>
  </si>
  <si>
    <t>TOTAL BASIC HIGH SIDE</t>
  </si>
  <si>
    <t>Area Of Installation</t>
  </si>
  <si>
    <t>DETAILS  OF MACHINES</t>
  </si>
  <si>
    <t>Total High Side Value</t>
  </si>
  <si>
    <t xml:space="preserve">HIGH SIDE WORK </t>
  </si>
  <si>
    <t xml:space="preserve">LOW SIDE WORK </t>
  </si>
  <si>
    <t>Supply &amp; installation of M.S. piping with 25mm thick Nitrile rubber insulation  (Make - Jindal)</t>
  </si>
  <si>
    <t xml:space="preserve">Lifting Shifting </t>
  </si>
  <si>
    <t>A</t>
  </si>
  <si>
    <t>B</t>
  </si>
  <si>
    <t>Office No. 108 &amp; 109, Devashree Garden Commercial Complex, R.W. Sawant Marg,</t>
  </si>
  <si>
    <t>Above Sheetal Dairy, Rutu Park, Thane - 4000601, Maharashtra.</t>
  </si>
  <si>
    <t>SITC of Y Stainer</t>
  </si>
  <si>
    <t>SITC of DRAIN PIPING - 32 / 25 mm PVC  Hard Pipe With 9 mm Nitrile Sleeve Insulation with Accessories as Required.</t>
  </si>
  <si>
    <t>GST @ 28%</t>
  </si>
  <si>
    <t>Store Area</t>
  </si>
  <si>
    <t>SITC of 12.7mm Ball Valve</t>
  </si>
  <si>
    <t>Mi Store (Xiomi)</t>
  </si>
  <si>
    <t>Site Address: - Unit No.S-25,26,108,109-SH, Lower Ground Floor Seawoods Grand Central Mall, Seawoods Station Rd, Seawoods West, Sector 40, Nerul, Mumbai, Maharashtra 400706</t>
  </si>
  <si>
    <t>SITC of 32mm Chilled Water Pipe</t>
  </si>
  <si>
    <t>SITC of 32mm Balancing Valve</t>
  </si>
  <si>
    <t>SITC of 32mm Ball Valve</t>
  </si>
  <si>
    <t xml:space="preserve">Installation,Testing &amp; commissioning of chilled water Ductable unit </t>
  </si>
  <si>
    <t xml:space="preserve">Installation of 8.0 TR - CHW Ductable unit </t>
  </si>
  <si>
    <t xml:space="preserve">Dismantaling of Existing 8.0 TR - CHW Ductable Unit </t>
  </si>
  <si>
    <t>SITC of 40mm X 25mm Thick Nitrile Rubber Insulation for Chilled Water pipe</t>
  </si>
  <si>
    <t>SITC of Valve Station Assembly for Ductable Units - 32 mm Dia With Insulation - PICV on/off type 32 mm</t>
  </si>
  <si>
    <t xml:space="preserve">SITC of Thermometer Dial Type </t>
  </si>
  <si>
    <t xml:space="preserve">SITC of Dial Type Pressure Gauge </t>
  </si>
  <si>
    <t>SITC of Control Cabling 2 Core 1.5 Sqmm</t>
  </si>
  <si>
    <t>SITC of Power Cabling 4 Core 4.0 Sqmm</t>
  </si>
  <si>
    <t xml:space="preserve">Modification of Ducting </t>
  </si>
  <si>
    <t xml:space="preserve">Supply and Installation of Fire Rated Canvas Connection </t>
  </si>
  <si>
    <t xml:space="preserve">AHU Starter Panel </t>
  </si>
  <si>
    <t xml:space="preserve">Supply of Daikin 8.0 TR - CHW Ductable unit </t>
  </si>
  <si>
    <t>FUW050A-6R-AABE</t>
  </si>
  <si>
    <t>Daikin Model</t>
  </si>
  <si>
    <t>CMH - 5000</t>
  </si>
  <si>
    <t>27.06.2025</t>
  </si>
  <si>
    <t xml:space="preserve"> GST NO : 27AYYPS2229K1ZK</t>
  </si>
  <si>
    <t xml:space="preserve"> GST NO : 27AAACX1645B1ZO</t>
  </si>
  <si>
    <t>TOTAL ( A+B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</si>
</sst>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b/>
      <sz val="26"/>
      <color rgb="FF002060"/>
      <name val="Arial"/>
      <family val="2"/>
    </font>
    <font>
      <sz val="22"/>
      <color rgb="FF002060"/>
      <name val="Brush Script MT"/>
      <family val="4"/>
    </font>
    <font>
      <sz val="11"/>
      <color rgb="FF00206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2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2060"/>
      <name val="Arial"/>
      <family val="2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12" fillId="0" borderId="0" xfId="0" applyFont="1"/>
    <xf numFmtId="164" fontId="14" fillId="0" borderId="0" xfId="0" applyNumberFormat="1" applyFont="1"/>
    <xf numFmtId="0" fontId="0" fillId="4" borderId="0" xfId="0" applyFill="1"/>
    <xf numFmtId="0" fontId="2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164" fontId="13" fillId="0" borderId="29" xfId="0" applyNumberFormat="1" applyFont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164" fontId="16" fillId="2" borderId="41" xfId="0" applyNumberFormat="1" applyFont="1" applyFill="1" applyBorder="1" applyAlignment="1">
      <alignment horizontal="center" vertical="center" wrapText="1"/>
    </xf>
    <xf numFmtId="164" fontId="16" fillId="2" borderId="42" xfId="0" applyNumberFormat="1" applyFont="1" applyFill="1" applyBorder="1" applyAlignment="1">
      <alignment horizontal="center" vertical="center" wrapText="1"/>
    </xf>
    <xf numFmtId="164" fontId="16" fillId="2" borderId="38" xfId="0" applyNumberFormat="1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vertical="center"/>
    </xf>
    <xf numFmtId="0" fontId="17" fillId="4" borderId="44" xfId="0" applyFont="1" applyFill="1" applyBorder="1"/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center" wrapText="1"/>
    </xf>
    <xf numFmtId="0" fontId="15" fillId="2" borderId="1" xfId="2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top" wrapText="1"/>
    </xf>
    <xf numFmtId="0" fontId="4" fillId="3" borderId="26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16" fillId="2" borderId="2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9" fillId="3" borderId="32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14" fontId="3" fillId="3" borderId="24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164" fontId="21" fillId="0" borderId="23" xfId="0" applyNumberFormat="1" applyFont="1" applyBorder="1" applyAlignment="1">
      <alignment horizontal="center" vertical="center" wrapText="1"/>
    </xf>
    <xf numFmtId="164" fontId="21" fillId="0" borderId="24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164" fontId="21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64" fontId="21" fillId="0" borderId="6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18" xfId="0" applyFont="1" applyBorder="1" applyAlignment="1">
      <alignment horizontal="center" vertical="center" wrapText="1"/>
    </xf>
    <xf numFmtId="164" fontId="21" fillId="0" borderId="18" xfId="0" applyNumberFormat="1" applyFont="1" applyBorder="1" applyAlignment="1">
      <alignment horizontal="center" vertical="center" wrapText="1"/>
    </xf>
  </cellXfs>
  <cellStyles count="3">
    <cellStyle name="Comma 2 2" xfId="1" xr:uid="{00000000-0005-0000-0000-000000000000}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116638</xdr:colOff>
      <xdr:row>0</xdr:row>
      <xdr:rowOff>106915</xdr:rowOff>
    </xdr:from>
    <xdr:to>
      <xdr:col>1</xdr:col>
      <xdr:colOff>1234360</xdr:colOff>
      <xdr:row>3</xdr:row>
      <xdr:rowOff>38878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38" y="106915"/>
          <a:ext cx="1662008" cy="8650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showGridLines="0" tabSelected="1" view="pageBreakPreview" topLeftCell="A19" zoomScale="60" zoomScaleNormal="85" workbookViewId="0">
      <selection activeCell="B24" sqref="B24:C24"/>
    </sheetView>
  </sheetViews>
  <sheetFormatPr defaultColWidth="9.109375" defaultRowHeight="14.4" x14ac:dyDescent="0.3"/>
  <cols>
    <col min="1" max="1" width="8.109375" customWidth="1"/>
    <col min="2" max="2" width="24.21875" bestFit="1" customWidth="1"/>
    <col min="3" max="3" width="93.44140625" customWidth="1"/>
    <col min="4" max="4" width="9.44140625" customWidth="1"/>
    <col min="5" max="5" width="9.6640625" customWidth="1"/>
    <col min="6" max="6" width="16.5546875" bestFit="1" customWidth="1"/>
    <col min="7" max="7" width="14.44140625" customWidth="1"/>
    <col min="8" max="8" width="21.21875" style="5" customWidth="1"/>
    <col min="9" max="16384" width="9.109375" style="5"/>
  </cols>
  <sheetData>
    <row r="1" spans="1:8" ht="33" x14ac:dyDescent="0.6">
      <c r="A1" s="50" t="s">
        <v>12</v>
      </c>
      <c r="B1" s="51"/>
      <c r="C1" s="51"/>
      <c r="D1" s="51"/>
      <c r="E1" s="51"/>
      <c r="F1" s="51"/>
      <c r="G1" s="52"/>
    </row>
    <row r="2" spans="1:8" ht="24.75" customHeight="1" x14ac:dyDescent="0.7">
      <c r="A2" s="53" t="s">
        <v>13</v>
      </c>
      <c r="B2" s="54"/>
      <c r="C2" s="54"/>
      <c r="D2" s="54"/>
      <c r="E2" s="54"/>
      <c r="F2" s="54"/>
      <c r="G2" s="55"/>
    </row>
    <row r="3" spans="1:8" x14ac:dyDescent="0.3">
      <c r="A3" s="56" t="s">
        <v>29</v>
      </c>
      <c r="B3" s="57"/>
      <c r="C3" s="57"/>
      <c r="D3" s="57"/>
      <c r="E3" s="57"/>
      <c r="F3" s="57"/>
      <c r="G3" s="58"/>
    </row>
    <row r="4" spans="1:8" ht="15" thickBot="1" x14ac:dyDescent="0.35">
      <c r="A4" s="59" t="s">
        <v>30</v>
      </c>
      <c r="B4" s="60"/>
      <c r="C4" s="60"/>
      <c r="D4" s="60"/>
      <c r="E4" s="60"/>
      <c r="F4" s="60"/>
      <c r="G4" s="61"/>
    </row>
    <row r="5" spans="1:8" ht="23.4" customHeight="1" thickBot="1" x14ac:dyDescent="0.35">
      <c r="A5" s="29"/>
      <c r="B5" s="31"/>
      <c r="C5" s="81" t="s">
        <v>58</v>
      </c>
      <c r="D5" s="31"/>
      <c r="E5" s="31"/>
      <c r="F5" s="31"/>
      <c r="G5" s="30"/>
    </row>
    <row r="6" spans="1:8" ht="15" customHeight="1" x14ac:dyDescent="0.3">
      <c r="A6" s="62" t="s">
        <v>0</v>
      </c>
      <c r="B6" s="63"/>
      <c r="C6" s="82" t="s">
        <v>36</v>
      </c>
      <c r="D6" s="83"/>
      <c r="E6" s="84"/>
      <c r="F6" s="66" t="s">
        <v>1</v>
      </c>
      <c r="G6" s="91" t="s">
        <v>57</v>
      </c>
    </row>
    <row r="7" spans="1:8" ht="15" customHeight="1" thickBot="1" x14ac:dyDescent="0.35">
      <c r="A7" s="64"/>
      <c r="B7" s="65"/>
      <c r="C7" s="85"/>
      <c r="D7" s="86"/>
      <c r="E7" s="87"/>
      <c r="F7" s="67"/>
      <c r="G7" s="92"/>
    </row>
    <row r="8" spans="1:8" ht="40.5" customHeight="1" thickBot="1" x14ac:dyDescent="0.35">
      <c r="A8" s="88" t="s">
        <v>37</v>
      </c>
      <c r="B8" s="89"/>
      <c r="C8" s="89"/>
      <c r="D8" s="89"/>
      <c r="E8" s="89"/>
      <c r="F8" s="89"/>
      <c r="G8" s="90"/>
    </row>
    <row r="9" spans="1:8" ht="25.2" customHeight="1" thickBot="1" x14ac:dyDescent="0.35">
      <c r="A9" s="78" t="s">
        <v>59</v>
      </c>
      <c r="B9" s="79"/>
      <c r="C9" s="79"/>
      <c r="D9" s="79"/>
      <c r="E9" s="79"/>
      <c r="F9" s="79"/>
      <c r="G9" s="80"/>
    </row>
    <row r="10" spans="1:8" ht="25.2" customHeight="1" thickBot="1" x14ac:dyDescent="0.35">
      <c r="A10" s="75" t="s">
        <v>23</v>
      </c>
      <c r="B10" s="76"/>
      <c r="C10" s="76"/>
      <c r="D10" s="76"/>
      <c r="E10" s="76"/>
      <c r="F10" s="76"/>
      <c r="G10" s="77"/>
    </row>
    <row r="11" spans="1:8" ht="21" customHeight="1" thickBot="1" x14ac:dyDescent="0.35">
      <c r="A11" s="1" t="s">
        <v>8</v>
      </c>
      <c r="B11" s="2" t="s">
        <v>20</v>
      </c>
      <c r="C11" s="2" t="s">
        <v>21</v>
      </c>
      <c r="D11" s="2" t="s">
        <v>2</v>
      </c>
      <c r="E11" s="2" t="s">
        <v>3</v>
      </c>
      <c r="F11" s="2" t="s">
        <v>4</v>
      </c>
      <c r="G11" s="32" t="s">
        <v>5</v>
      </c>
      <c r="H11" s="33" t="s">
        <v>55</v>
      </c>
    </row>
    <row r="12" spans="1:8" ht="23.4" customHeight="1" thickBot="1" x14ac:dyDescent="0.35">
      <c r="A12" s="7">
        <v>1</v>
      </c>
      <c r="B12" s="6" t="s">
        <v>34</v>
      </c>
      <c r="C12" s="8" t="s">
        <v>53</v>
      </c>
      <c r="D12" s="9" t="s">
        <v>6</v>
      </c>
      <c r="E12" s="9">
        <v>1</v>
      </c>
      <c r="F12" s="34">
        <v>128200</v>
      </c>
      <c r="G12" s="38">
        <f t="shared" ref="G12" si="0">F12*E12</f>
        <v>128200</v>
      </c>
      <c r="H12" s="42" t="s">
        <v>54</v>
      </c>
    </row>
    <row r="13" spans="1:8" ht="19.5" customHeight="1" thickBot="1" x14ac:dyDescent="0.35">
      <c r="A13" s="19"/>
      <c r="B13" s="73" t="s">
        <v>19</v>
      </c>
      <c r="C13" s="73"/>
      <c r="D13" s="20"/>
      <c r="E13" s="21"/>
      <c r="F13" s="35"/>
      <c r="G13" s="39">
        <f>SUM(G12:G12)</f>
        <v>128200</v>
      </c>
      <c r="H13" s="43" t="s">
        <v>56</v>
      </c>
    </row>
    <row r="14" spans="1:8" ht="19.5" customHeight="1" x14ac:dyDescent="0.3">
      <c r="A14" s="22"/>
      <c r="B14" s="74" t="s">
        <v>33</v>
      </c>
      <c r="C14" s="74"/>
      <c r="D14" s="23"/>
      <c r="E14" s="24"/>
      <c r="F14" s="36"/>
      <c r="G14" s="40">
        <f>G13*28%</f>
        <v>35896</v>
      </c>
    </row>
    <row r="15" spans="1:8" ht="19.5" customHeight="1" thickBot="1" x14ac:dyDescent="0.35">
      <c r="A15" s="25" t="s">
        <v>27</v>
      </c>
      <c r="B15" s="69" t="s">
        <v>22</v>
      </c>
      <c r="C15" s="69"/>
      <c r="D15" s="26"/>
      <c r="E15" s="27"/>
      <c r="F15" s="37"/>
      <c r="G15" s="41">
        <f>G13+G14</f>
        <v>164096</v>
      </c>
    </row>
    <row r="16" spans="1:8" ht="15" customHeight="1" thickBot="1" x14ac:dyDescent="0.35">
      <c r="A16" s="70" t="s">
        <v>24</v>
      </c>
      <c r="B16" s="71"/>
      <c r="C16" s="71"/>
      <c r="D16" s="71"/>
      <c r="E16" s="71"/>
      <c r="F16" s="71"/>
      <c r="G16" s="72"/>
    </row>
    <row r="17" spans="1:7" ht="18" customHeight="1" thickBot="1" x14ac:dyDescent="0.35">
      <c r="A17" s="93" t="s">
        <v>8</v>
      </c>
      <c r="B17" s="94" t="s">
        <v>7</v>
      </c>
      <c r="C17" s="94"/>
      <c r="D17" s="44" t="s">
        <v>2</v>
      </c>
      <c r="E17" s="44" t="s">
        <v>3</v>
      </c>
      <c r="F17" s="44" t="s">
        <v>4</v>
      </c>
      <c r="G17" s="45" t="s">
        <v>5</v>
      </c>
    </row>
    <row r="18" spans="1:7" ht="19.2" customHeight="1" x14ac:dyDescent="0.3">
      <c r="A18" s="95">
        <v>1</v>
      </c>
      <c r="B18" s="96" t="s">
        <v>41</v>
      </c>
      <c r="C18" s="97"/>
      <c r="D18" s="98"/>
      <c r="E18" s="99"/>
      <c r="F18" s="100"/>
      <c r="G18" s="101"/>
    </row>
    <row r="19" spans="1:7" ht="20.399999999999999" customHeight="1" x14ac:dyDescent="0.3">
      <c r="A19" s="102">
        <v>1.1000000000000001</v>
      </c>
      <c r="B19" s="103" t="s">
        <v>43</v>
      </c>
      <c r="C19" s="104"/>
      <c r="D19" s="105" t="s">
        <v>6</v>
      </c>
      <c r="E19" s="106">
        <v>1</v>
      </c>
      <c r="F19" s="107">
        <v>6000</v>
      </c>
      <c r="G19" s="108">
        <f t="shared" ref="G19:G20" si="1">F19*E19</f>
        <v>6000</v>
      </c>
    </row>
    <row r="20" spans="1:7" ht="21.6" customHeight="1" x14ac:dyDescent="0.3">
      <c r="A20" s="102">
        <v>1.2</v>
      </c>
      <c r="B20" s="103" t="s">
        <v>42</v>
      </c>
      <c r="C20" s="104"/>
      <c r="D20" s="105" t="s">
        <v>6</v>
      </c>
      <c r="E20" s="106">
        <v>1</v>
      </c>
      <c r="F20" s="107">
        <v>11000</v>
      </c>
      <c r="G20" s="108">
        <f t="shared" si="1"/>
        <v>11000</v>
      </c>
    </row>
    <row r="21" spans="1:7" ht="26.4" customHeight="1" x14ac:dyDescent="0.3">
      <c r="A21" s="109">
        <v>2</v>
      </c>
      <c r="B21" s="110" t="s">
        <v>25</v>
      </c>
      <c r="C21" s="110"/>
      <c r="D21" s="111"/>
      <c r="E21" s="112"/>
      <c r="F21" s="113"/>
      <c r="G21" s="114"/>
    </row>
    <row r="22" spans="1:7" ht="18" customHeight="1" x14ac:dyDescent="0.3">
      <c r="A22" s="115">
        <v>2.1</v>
      </c>
      <c r="B22" s="116" t="s">
        <v>38</v>
      </c>
      <c r="C22" s="116"/>
      <c r="D22" s="111" t="s">
        <v>15</v>
      </c>
      <c r="E22" s="112">
        <v>10</v>
      </c>
      <c r="F22" s="113">
        <v>1050</v>
      </c>
      <c r="G22" s="114">
        <f t="shared" ref="G22" si="2">F22*E22</f>
        <v>10500</v>
      </c>
    </row>
    <row r="23" spans="1:7" ht="18.600000000000001" customHeight="1" x14ac:dyDescent="0.3">
      <c r="A23" s="102">
        <v>2.2000000000000002</v>
      </c>
      <c r="B23" s="116" t="s">
        <v>44</v>
      </c>
      <c r="C23" s="116"/>
      <c r="D23" s="111" t="s">
        <v>15</v>
      </c>
      <c r="E23" s="112">
        <v>10</v>
      </c>
      <c r="F23" s="113">
        <v>540</v>
      </c>
      <c r="G23" s="114">
        <f t="shared" ref="G23" si="3">F23*E23</f>
        <v>5400</v>
      </c>
    </row>
    <row r="24" spans="1:7" ht="36" customHeight="1" x14ac:dyDescent="0.3">
      <c r="A24" s="115">
        <v>3</v>
      </c>
      <c r="B24" s="117" t="s">
        <v>18</v>
      </c>
      <c r="C24" s="118"/>
      <c r="D24" s="111" t="s">
        <v>16</v>
      </c>
      <c r="E24" s="106">
        <v>1</v>
      </c>
      <c r="F24" s="113">
        <v>2500</v>
      </c>
      <c r="G24" s="114">
        <f t="shared" ref="G24:G25" si="4">F24*E24</f>
        <v>2500</v>
      </c>
    </row>
    <row r="25" spans="1:7" ht="18" customHeight="1" x14ac:dyDescent="0.3">
      <c r="A25" s="115">
        <v>4</v>
      </c>
      <c r="B25" s="117" t="s">
        <v>45</v>
      </c>
      <c r="C25" s="118"/>
      <c r="D25" s="111" t="s">
        <v>6</v>
      </c>
      <c r="E25" s="112">
        <v>1</v>
      </c>
      <c r="F25" s="113">
        <v>23500</v>
      </c>
      <c r="G25" s="114">
        <f t="shared" si="4"/>
        <v>23500</v>
      </c>
    </row>
    <row r="26" spans="1:7" ht="22.2" customHeight="1" x14ac:dyDescent="0.3">
      <c r="A26" s="115">
        <v>5</v>
      </c>
      <c r="B26" s="117" t="s">
        <v>31</v>
      </c>
      <c r="C26" s="118"/>
      <c r="D26" s="105" t="s">
        <v>6</v>
      </c>
      <c r="E26" s="106">
        <v>1</v>
      </c>
      <c r="F26" s="113">
        <v>3550</v>
      </c>
      <c r="G26" s="114">
        <f t="shared" ref="G26:G39" si="5">F26*E26</f>
        <v>3550</v>
      </c>
    </row>
    <row r="27" spans="1:7" ht="18.600000000000001" customHeight="1" x14ac:dyDescent="0.3">
      <c r="A27" s="115">
        <v>6</v>
      </c>
      <c r="B27" s="117" t="s">
        <v>39</v>
      </c>
      <c r="C27" s="118"/>
      <c r="D27" s="105" t="s">
        <v>6</v>
      </c>
      <c r="E27" s="106">
        <v>1</v>
      </c>
      <c r="F27" s="113">
        <v>9500</v>
      </c>
      <c r="G27" s="114">
        <f t="shared" si="5"/>
        <v>9500</v>
      </c>
    </row>
    <row r="28" spans="1:7" ht="17.399999999999999" customHeight="1" x14ac:dyDescent="0.3">
      <c r="A28" s="115">
        <v>7</v>
      </c>
      <c r="B28" s="117" t="s">
        <v>40</v>
      </c>
      <c r="C28" s="118"/>
      <c r="D28" s="105" t="s">
        <v>6</v>
      </c>
      <c r="E28" s="106">
        <v>1</v>
      </c>
      <c r="F28" s="113">
        <v>2500</v>
      </c>
      <c r="G28" s="114">
        <f t="shared" si="5"/>
        <v>2500</v>
      </c>
    </row>
    <row r="29" spans="1:7" ht="20.399999999999999" customHeight="1" x14ac:dyDescent="0.3">
      <c r="A29" s="115">
        <v>8</v>
      </c>
      <c r="B29" s="117" t="s">
        <v>35</v>
      </c>
      <c r="C29" s="118"/>
      <c r="D29" s="105" t="s">
        <v>6</v>
      </c>
      <c r="E29" s="106">
        <v>5</v>
      </c>
      <c r="F29" s="113">
        <v>1800</v>
      </c>
      <c r="G29" s="114">
        <f t="shared" ref="G29" si="6">F29*E29</f>
        <v>9000</v>
      </c>
    </row>
    <row r="30" spans="1:7" ht="18.600000000000001" customHeight="1" x14ac:dyDescent="0.3">
      <c r="A30" s="115">
        <v>9</v>
      </c>
      <c r="B30" s="117" t="s">
        <v>47</v>
      </c>
      <c r="C30" s="118"/>
      <c r="D30" s="105" t="s">
        <v>6</v>
      </c>
      <c r="E30" s="106">
        <v>2</v>
      </c>
      <c r="F30" s="113">
        <v>1850</v>
      </c>
      <c r="G30" s="114">
        <f t="shared" si="5"/>
        <v>3700</v>
      </c>
    </row>
    <row r="31" spans="1:7" ht="18.600000000000001" customHeight="1" x14ac:dyDescent="0.3">
      <c r="A31" s="115">
        <v>10</v>
      </c>
      <c r="B31" s="117" t="s">
        <v>46</v>
      </c>
      <c r="C31" s="118"/>
      <c r="D31" s="105" t="s">
        <v>6</v>
      </c>
      <c r="E31" s="106">
        <v>2</v>
      </c>
      <c r="F31" s="113">
        <v>2250</v>
      </c>
      <c r="G31" s="114">
        <f t="shared" si="5"/>
        <v>4500</v>
      </c>
    </row>
    <row r="32" spans="1:7" ht="20.399999999999999" customHeight="1" x14ac:dyDescent="0.3">
      <c r="A32" s="115">
        <v>11</v>
      </c>
      <c r="B32" s="117" t="s">
        <v>48</v>
      </c>
      <c r="C32" s="118"/>
      <c r="D32" s="111" t="s">
        <v>15</v>
      </c>
      <c r="E32" s="119">
        <v>10</v>
      </c>
      <c r="F32" s="113">
        <v>150</v>
      </c>
      <c r="G32" s="114">
        <f t="shared" si="5"/>
        <v>1500</v>
      </c>
    </row>
    <row r="33" spans="1:8" ht="21.6" customHeight="1" x14ac:dyDescent="0.3">
      <c r="A33" s="115">
        <v>12</v>
      </c>
      <c r="B33" s="117" t="s">
        <v>49</v>
      </c>
      <c r="C33" s="118"/>
      <c r="D33" s="111" t="s">
        <v>15</v>
      </c>
      <c r="E33" s="119">
        <v>10</v>
      </c>
      <c r="F33" s="113">
        <v>410</v>
      </c>
      <c r="G33" s="114">
        <f t="shared" si="5"/>
        <v>4100</v>
      </c>
    </row>
    <row r="34" spans="1:8" ht="23.4" customHeight="1" x14ac:dyDescent="0.3">
      <c r="A34" s="115">
        <v>13</v>
      </c>
      <c r="B34" s="120" t="s">
        <v>32</v>
      </c>
      <c r="C34" s="121"/>
      <c r="D34" s="111" t="s">
        <v>15</v>
      </c>
      <c r="E34" s="119">
        <v>15</v>
      </c>
      <c r="F34" s="113">
        <v>200</v>
      </c>
      <c r="G34" s="114">
        <f t="shared" si="5"/>
        <v>3000</v>
      </c>
    </row>
    <row r="35" spans="1:8" ht="18" customHeight="1" x14ac:dyDescent="0.3">
      <c r="A35" s="115">
        <v>14</v>
      </c>
      <c r="B35" s="117" t="s">
        <v>26</v>
      </c>
      <c r="C35" s="118"/>
      <c r="D35" s="111" t="s">
        <v>16</v>
      </c>
      <c r="E35" s="112">
        <v>1</v>
      </c>
      <c r="F35" s="113">
        <v>15500</v>
      </c>
      <c r="G35" s="114">
        <f t="shared" si="5"/>
        <v>15500</v>
      </c>
    </row>
    <row r="36" spans="1:8" ht="18.600000000000001" customHeight="1" x14ac:dyDescent="0.3">
      <c r="A36" s="115">
        <v>15</v>
      </c>
      <c r="B36" s="117" t="s">
        <v>50</v>
      </c>
      <c r="C36" s="118"/>
      <c r="D36" s="105" t="s">
        <v>6</v>
      </c>
      <c r="E36" s="122">
        <v>1</v>
      </c>
      <c r="F36" s="123">
        <v>8500</v>
      </c>
      <c r="G36" s="114">
        <f t="shared" si="5"/>
        <v>8500</v>
      </c>
      <c r="H36" s="28"/>
    </row>
    <row r="37" spans="1:8" ht="18.600000000000001" customHeight="1" x14ac:dyDescent="0.3">
      <c r="A37" s="115">
        <v>16</v>
      </c>
      <c r="B37" s="117" t="s">
        <v>51</v>
      </c>
      <c r="C37" s="118"/>
      <c r="D37" s="105" t="s">
        <v>6</v>
      </c>
      <c r="E37" s="122">
        <v>1</v>
      </c>
      <c r="F37" s="123">
        <v>3850</v>
      </c>
      <c r="G37" s="114">
        <f t="shared" si="5"/>
        <v>3850</v>
      </c>
      <c r="H37" s="28"/>
    </row>
    <row r="38" spans="1:8" ht="22.2" customHeight="1" x14ac:dyDescent="0.3">
      <c r="A38" s="115">
        <v>17</v>
      </c>
      <c r="B38" s="117" t="s">
        <v>52</v>
      </c>
      <c r="C38" s="118"/>
      <c r="D38" s="105" t="s">
        <v>6</v>
      </c>
      <c r="E38" s="122">
        <v>1</v>
      </c>
      <c r="F38" s="123">
        <v>32500</v>
      </c>
      <c r="G38" s="114">
        <f t="shared" si="5"/>
        <v>32500</v>
      </c>
    </row>
    <row r="39" spans="1:8" ht="23.4" customHeight="1" thickBot="1" x14ac:dyDescent="0.35">
      <c r="A39" s="115">
        <v>18</v>
      </c>
      <c r="B39" s="117" t="s">
        <v>17</v>
      </c>
      <c r="C39" s="118"/>
      <c r="D39" s="111" t="s">
        <v>14</v>
      </c>
      <c r="E39" s="112">
        <v>1</v>
      </c>
      <c r="F39" s="113">
        <v>3500</v>
      </c>
      <c r="G39" s="114">
        <f t="shared" si="5"/>
        <v>3500</v>
      </c>
    </row>
    <row r="40" spans="1:8" ht="15.6" x14ac:dyDescent="0.3">
      <c r="A40" s="10"/>
      <c r="B40" s="47" t="s">
        <v>11</v>
      </c>
      <c r="C40" s="47"/>
      <c r="D40" s="47"/>
      <c r="E40" s="11"/>
      <c r="F40" s="11"/>
      <c r="G40" s="12">
        <f>SUM(G19,G20,G22:G39)</f>
        <v>164100</v>
      </c>
    </row>
    <row r="41" spans="1:8" ht="15.6" x14ac:dyDescent="0.3">
      <c r="A41" s="13"/>
      <c r="B41" s="48" t="s">
        <v>10</v>
      </c>
      <c r="C41" s="49"/>
      <c r="D41" s="49"/>
      <c r="E41" s="14"/>
      <c r="F41" s="14"/>
      <c r="G41" s="15">
        <f>G40*18%</f>
        <v>29538</v>
      </c>
    </row>
    <row r="42" spans="1:8" ht="15.6" x14ac:dyDescent="0.3">
      <c r="A42" s="13" t="s">
        <v>28</v>
      </c>
      <c r="B42" s="46" t="s">
        <v>9</v>
      </c>
      <c r="C42" s="46"/>
      <c r="D42" s="46"/>
      <c r="E42" s="14"/>
      <c r="F42" s="14"/>
      <c r="G42" s="15">
        <f>G40+G41</f>
        <v>193638</v>
      </c>
    </row>
    <row r="43" spans="1:8" ht="16.2" thickBot="1" x14ac:dyDescent="0.35">
      <c r="A43" s="16"/>
      <c r="B43" s="68" t="s">
        <v>60</v>
      </c>
      <c r="C43" s="68"/>
      <c r="D43" s="68"/>
      <c r="E43" s="17"/>
      <c r="F43" s="17"/>
      <c r="G43" s="18">
        <f>SUM(G15,G42)</f>
        <v>357734</v>
      </c>
    </row>
    <row r="47" spans="1:8" x14ac:dyDescent="0.3">
      <c r="G47" s="3"/>
    </row>
    <row r="49" spans="7:7" x14ac:dyDescent="0.3">
      <c r="G49" s="4"/>
    </row>
    <row r="55" spans="7:7" ht="24.75" customHeight="1" x14ac:dyDescent="0.3"/>
  </sheetData>
  <mergeCells count="42">
    <mergeCell ref="B43:D43"/>
    <mergeCell ref="A9:G9"/>
    <mergeCell ref="B17:C17"/>
    <mergeCell ref="B22:C22"/>
    <mergeCell ref="B20:C20"/>
    <mergeCell ref="B18:C18"/>
    <mergeCell ref="B15:C15"/>
    <mergeCell ref="B19:C19"/>
    <mergeCell ref="A10:G10"/>
    <mergeCell ref="B13:C13"/>
    <mergeCell ref="B14:C14"/>
    <mergeCell ref="A16:G16"/>
    <mergeCell ref="B31:C31"/>
    <mergeCell ref="B21:C21"/>
    <mergeCell ref="B35:C35"/>
    <mergeCell ref="B34:C34"/>
    <mergeCell ref="B29:C29"/>
    <mergeCell ref="A1:G1"/>
    <mergeCell ref="A2:G2"/>
    <mergeCell ref="A3:G3"/>
    <mergeCell ref="A4:G4"/>
    <mergeCell ref="A8:G8"/>
    <mergeCell ref="A6:B7"/>
    <mergeCell ref="G6:G7"/>
    <mergeCell ref="F6:F7"/>
    <mergeCell ref="C6:E7"/>
    <mergeCell ref="B23:C23"/>
    <mergeCell ref="B33:C33"/>
    <mergeCell ref="B39:C39"/>
    <mergeCell ref="B36:C36"/>
    <mergeCell ref="B42:D42"/>
    <mergeCell ref="B40:D40"/>
    <mergeCell ref="B41:D41"/>
    <mergeCell ref="B37:C37"/>
    <mergeCell ref="B38:C38"/>
    <mergeCell ref="B32:C32"/>
    <mergeCell ref="B24:C24"/>
    <mergeCell ref="B25:C25"/>
    <mergeCell ref="B26:C26"/>
    <mergeCell ref="B27:C27"/>
    <mergeCell ref="B28:C28"/>
    <mergeCell ref="B30:C30"/>
  </mergeCells>
  <hyperlinks>
    <hyperlink ref="B41" r:id="rId1" xr:uid="{00000000-0004-0000-0000-000000000000}"/>
  </hyperlinks>
  <printOptions horizontalCentered="1" verticalCentered="1"/>
  <pageMargins left="0" right="0" top="0" bottom="0" header="0" footer="0"/>
  <pageSetup paperSize="9" scale="6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2025-06-27T10:36:00Z</dcterms:modified>
</cp:coreProperties>
</file>