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25"/>
  </bookViews>
  <sheets>
    <sheet name="Summary" sheetId="3" r:id="rId1"/>
    <sheet name="HS" sheetId="1" r:id="rId2"/>
    <sheet name="LS" sheetId="2" r:id="rId3"/>
    <sheet name="TERMS AND CONDITIONS" sheetId="4" r:id="rId4"/>
  </sheets>
  <definedNames>
    <definedName name="_xlnm.Print_Area" localSheetId="1">HS!$A$1:$G$23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" l="1"/>
  <c r="G16" i="1" l="1"/>
  <c r="G17" i="1"/>
  <c r="G18" i="1"/>
  <c r="G19" i="1"/>
  <c r="F5" i="4" l="1"/>
  <c r="F5" i="2"/>
  <c r="F5" i="1"/>
  <c r="G33" i="2" l="1"/>
  <c r="G15" i="2" l="1"/>
  <c r="G29" i="2"/>
  <c r="G30" i="2"/>
  <c r="G31" i="2"/>
  <c r="G34" i="2"/>
  <c r="G36" i="2"/>
  <c r="G37" i="2"/>
  <c r="G17" i="2"/>
  <c r="G18" i="2"/>
  <c r="G19" i="2"/>
  <c r="G25" i="2" l="1"/>
  <c r="G22" i="2"/>
  <c r="G15" i="1" l="1"/>
  <c r="G14" i="2" l="1"/>
  <c r="G28" i="2" l="1"/>
  <c r="G26" i="2"/>
  <c r="G24" i="2"/>
  <c r="G21" i="2"/>
  <c r="G12" i="2"/>
  <c r="G38" i="2" s="1"/>
  <c r="C13" i="3" s="1"/>
  <c r="G39" i="2" l="1"/>
  <c r="D13" i="3" s="1"/>
  <c r="G40" i="2" l="1"/>
  <c r="E13" i="3"/>
  <c r="G13" i="1" l="1"/>
  <c r="G20" i="1" s="1"/>
  <c r="C11" i="3" l="1"/>
  <c r="G21" i="1"/>
  <c r="D11" i="3" s="1"/>
  <c r="G22" i="1" l="1"/>
  <c r="D14" i="3"/>
  <c r="C14" i="3"/>
  <c r="E11" i="3" l="1"/>
  <c r="E14" i="3" s="1"/>
</calcChain>
</file>

<file path=xl/sharedStrings.xml><?xml version="1.0" encoding="utf-8"?>
<sst xmlns="http://schemas.openxmlformats.org/spreadsheetml/2006/main" count="200" uniqueCount="127">
  <si>
    <t>BILL OF QUANTITIES</t>
  </si>
  <si>
    <t xml:space="preserve">HIGH SIDE WORK </t>
  </si>
  <si>
    <t>DETAILS  OF MACHINES</t>
  </si>
  <si>
    <t>UNIT</t>
  </si>
  <si>
    <t>QTY.</t>
  </si>
  <si>
    <t>BASIC RATE</t>
  </si>
  <si>
    <t>AMOUNT</t>
  </si>
  <si>
    <t>Nos.</t>
  </si>
  <si>
    <t>Sub Total</t>
  </si>
  <si>
    <t>Total (High Side)</t>
  </si>
  <si>
    <t xml:space="preserve">LOW SIDE WORK 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</si>
  <si>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</si>
  <si>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</si>
  <si>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</si>
  <si>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</si>
  <si>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</si>
  <si>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</si>
  <si>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</si>
  <si>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Total (Low Side)</t>
  </si>
  <si>
    <t>B</t>
  </si>
  <si>
    <t>Daikin Indoor Units</t>
  </si>
  <si>
    <t>Lot</t>
  </si>
  <si>
    <t xml:space="preserve">Standard Installation, Testing &amp; Commissioning Charges for VRV Indoor Units </t>
  </si>
  <si>
    <t>Refrigerant Piping with Rubber Nitrile insulation</t>
  </si>
  <si>
    <t>C</t>
  </si>
  <si>
    <t>E</t>
  </si>
  <si>
    <t>F</t>
  </si>
  <si>
    <t>G</t>
  </si>
  <si>
    <t>Daikin Outdoor Units</t>
  </si>
  <si>
    <t>Supply and Installation of Daikin VRV Airconditioners</t>
  </si>
  <si>
    <t>H</t>
  </si>
  <si>
    <t>Kg's</t>
  </si>
  <si>
    <t>I</t>
  </si>
  <si>
    <t>Additional Refrigerant Charging as per copper length.</t>
  </si>
  <si>
    <t xml:space="preserve">Control Cable : </t>
  </si>
  <si>
    <t xml:space="preserve">Drain Pipe : </t>
  </si>
  <si>
    <t xml:space="preserve">Standard Installation Charges for VRV Outdoor Units </t>
  </si>
  <si>
    <t>Company Name</t>
  </si>
  <si>
    <t xml:space="preserve"> Dated </t>
  </si>
  <si>
    <t>D</t>
  </si>
  <si>
    <t>J</t>
  </si>
  <si>
    <t>Supply &amp; Labour charges towards PVC Drain Piping 32mm</t>
  </si>
  <si>
    <t>IDU Refnut Joints</t>
  </si>
  <si>
    <t>Installtion IDU Refnets (Y-Distribution) Joints for Units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</si>
  <si>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</si>
  <si>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</si>
  <si>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</si>
  <si>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</si>
  <si>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</si>
  <si>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</si>
  <si>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</si>
  <si>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</si>
  <si>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</si>
  <si>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Supply &amp; Labour Charges towards Copper Piping with Nitrile Insulation for VRV Units</t>
  </si>
  <si>
    <t>Supply &amp; Labour charges towards PVC Drain Piping 40mm</t>
  </si>
  <si>
    <t>Office No. 108 &amp; 109, Devashree Garden Commercial Complex, R.W. Sawant Marg, Above Sheetal Dairy,</t>
  </si>
  <si>
    <t>All Electrical power cables and power points will under the customer scope.</t>
  </si>
  <si>
    <t>SR. NO</t>
  </si>
  <si>
    <t>ITEM</t>
  </si>
  <si>
    <t>BOQ AMOUNT (Rs)</t>
  </si>
  <si>
    <t>BOQ GST (Rs)</t>
  </si>
  <si>
    <t>BOQ AMOUNT WITH GST (Rs)</t>
  </si>
  <si>
    <t>Supply &amp; Labour towards Power Cable betweem IDU to ODU 3 Core 1.5 Sqmm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</si>
  <si>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</si>
  <si>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</si>
  <si>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</si>
  <si>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</si>
  <si>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</si>
  <si>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HIGH SIDE</t>
  </si>
  <si>
    <t>LOW SIDE</t>
  </si>
  <si>
    <t>TOTAL HIGH SIDE</t>
  </si>
  <si>
    <t>TOTAL LOW SIDE</t>
  </si>
  <si>
    <t>TOTAL HIGH SIDE + LOW SIDE</t>
  </si>
  <si>
    <t>ICICI BANK LTD</t>
  </si>
  <si>
    <t>AEON AIRCONDITIONING SOLUTIONS</t>
  </si>
  <si>
    <t>Complete Airconditioning solutions.</t>
  </si>
  <si>
    <t>Supply of Daikin Make VRV Hi Wall AC Indoor Unit 1.08 TR - FXAQ32ARVE6</t>
  </si>
  <si>
    <t>Supply &amp; Labour Charges towards Copper Piping with Nitrile Insulation for Non VRV Units</t>
  </si>
  <si>
    <t>Lifting Shifting VRV ODU &amp; IDU on all floors</t>
  </si>
  <si>
    <t>We have not consider Linear Grill and Collar Damper in Quotation</t>
  </si>
  <si>
    <t>L</t>
  </si>
  <si>
    <t>M</t>
  </si>
  <si>
    <t>Rutu Park, Thane - 4000601, Maharashtra. Email: services@aeonacsolutions.com / projects@aeonacsolutions.com  Mob. No. - 9322334106 / 9322334108</t>
  </si>
  <si>
    <t>Timer with Relay</t>
  </si>
  <si>
    <t>Supply &amp; Labour towards Communication Cable betweem IDU to ODU 2 Core 1.0 Sqmm with conduits for VRV Units</t>
  </si>
  <si>
    <t>Labour charges towards Installation of VRV Cassette AC Indoor Unit 1.6 TR</t>
  </si>
  <si>
    <t>Labour charges towards Installation of Hi Wall AC Unit 1.0 TR (Non VRV)</t>
  </si>
  <si>
    <t>Supply of Daikin Make Hi Wall AC Unit 1.0 TR (Non VRV)</t>
  </si>
  <si>
    <t>Indoor Drain Pump for Hi Wall</t>
  </si>
  <si>
    <t>Supply &amp; Labour towards Communication Cable betweem IDU to ODU 4 Core 1.5 Sqmm for Non VRV Units</t>
  </si>
  <si>
    <t>Labour charges towards Installation of 8 HP VRV Outdoor Unit.</t>
  </si>
  <si>
    <t>Labour charges towards Installation of VRV  Hi wall AC Indoor Unit 1.08 TR</t>
  </si>
  <si>
    <t>Labour charges towards Nitrogen Pressure Testing, vaccuming, gas charging and  Commissioning of 8 HP VRV ODU &amp; IDUs</t>
  </si>
  <si>
    <t>1</t>
  </si>
  <si>
    <t>2</t>
  </si>
  <si>
    <t>3</t>
  </si>
  <si>
    <t xml:space="preserve">GST 18% </t>
  </si>
  <si>
    <t xml:space="preserve">Dismental work : </t>
  </si>
  <si>
    <t>GST 18%</t>
  </si>
  <si>
    <t>Ducting / Flexible ducting/ Damper/Diffuser/ Grill/ VRV ODU &amp; IDU / Non VRV ODU &amp; IDU/ODU Stand etc.</t>
  </si>
  <si>
    <t>Address - Shop No. 6,7,8,  Kewal Tower, B.J. Patel Road, Malad (W). Mumbai. Next to Liberty Guardan.</t>
  </si>
  <si>
    <t>Site Address - Shop No. 6,7,8,  Kewal Tower, B.J. Patel Road, Malad (W). Mumbai. Next to Liberty Guardan.</t>
  </si>
  <si>
    <t>Labour charges towards Installation of VRV  Hi wall AC Indoor Unit 0.8 TR</t>
  </si>
  <si>
    <t xml:space="preserve">Cosmos Bank </t>
  </si>
  <si>
    <t>Fabricated Cage Double dacker Outdoor stand for 8HP VRV &amp; Non VRV</t>
  </si>
  <si>
    <t>Supply of Daikin Make 8 HP VRV Outdoor Unit Side Discharge -  RXMQ8ARY16</t>
  </si>
  <si>
    <t>K</t>
  </si>
  <si>
    <t>Transportation of spares and materials</t>
  </si>
  <si>
    <t>Supply of Daikin Make VRV Cassette AC Indoor Unit 1.6 TR -  FXFSQ50ARV16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</si>
  <si>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</si>
  <si>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</si>
  <si>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</si>
  <si>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</si>
  <si>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</si>
  <si>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</si>
  <si>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</si>
  <si>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</si>
  <si>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</si>
  <si>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Machine Installation - within 2-3 weeks after receiving of machines</t>
  </si>
  <si>
    <t>13</t>
  </si>
  <si>
    <t>14</t>
  </si>
  <si>
    <t>Installation order is to be placed in the name of Aeon Airconditioning Solutions</t>
  </si>
  <si>
    <t xml:space="preserve">Machine Delivery - within 2 weeks after getting PO </t>
  </si>
  <si>
    <t>Machine order is to be placed in the name of Aeon Airconditioning Solutions</t>
  </si>
  <si>
    <t>Supply of Daikin Make VRV Hi Wall AC Indoor Unit 0.8 TR -  FXAQ25ARVE6</t>
  </si>
  <si>
    <t>Cosmos bank</t>
  </si>
  <si>
    <t>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</si>
</sst>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;[Red]#,##0.00"/>
    <numFmt numFmtId="165" formatCode="_(* #,##0.00_);_(* \(#,##0.00\);_(* &quot;-&quot;??_);_(@_)"/>
    <numFmt numFmtId="166" formatCode="&quot;₹&quot;\ #,##0.0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206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0"/>
      <color rgb="FF002060"/>
      <name val="Brush Script MT"/>
      <family val="4"/>
    </font>
    <font>
      <sz val="10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</cellStyleXfs>
  <cellXfs count="196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6" fillId="3" borderId="3" xfId="3" applyFont="1" applyFill="1" applyBorder="1" applyAlignment="1">
      <alignment horizontal="center" vertical="center" wrapText="1"/>
    </xf>
    <xf numFmtId="0" fontId="17" fillId="0" borderId="0" xfId="0" applyFont="1"/>
    <xf numFmtId="164" fontId="17" fillId="0" borderId="0" xfId="0" applyNumberFormat="1" applyFont="1"/>
    <xf numFmtId="0" fontId="17" fillId="0" borderId="0" xfId="1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8" fillId="0" borderId="49" xfId="0" applyFont="1" applyBorder="1" applyAlignment="1">
      <alignment horizontal="center" vertical="center"/>
    </xf>
    <xf numFmtId="0" fontId="21" fillId="0" borderId="0" xfId="0" applyFont="1"/>
    <xf numFmtId="0" fontId="9" fillId="5" borderId="29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166" fontId="9" fillId="5" borderId="31" xfId="0" applyNumberFormat="1" applyFont="1" applyFill="1" applyBorder="1" applyAlignment="1">
      <alignment horizontal="center"/>
    </xf>
    <xf numFmtId="0" fontId="12" fillId="5" borderId="29" xfId="0" applyFont="1" applyFill="1" applyBorder="1" applyAlignment="1">
      <alignment horizontal="center"/>
    </xf>
    <xf numFmtId="166" fontId="9" fillId="5" borderId="25" xfId="0" applyNumberFormat="1" applyFont="1" applyFill="1" applyBorder="1" applyAlignment="1">
      <alignment horizontal="center"/>
    </xf>
    <xf numFmtId="0" fontId="12" fillId="6" borderId="29" xfId="0" applyFont="1" applyFill="1" applyBorder="1" applyAlignment="1">
      <alignment horizontal="center"/>
    </xf>
    <xf numFmtId="0" fontId="9" fillId="6" borderId="30" xfId="0" applyFont="1" applyFill="1" applyBorder="1" applyAlignment="1">
      <alignment horizontal="center" vertical="center"/>
    </xf>
    <xf numFmtId="166" fontId="9" fillId="6" borderId="19" xfId="0" applyNumberFormat="1" applyFont="1" applyFill="1" applyBorder="1" applyAlignment="1">
      <alignment horizontal="center"/>
    </xf>
    <xf numFmtId="0" fontId="7" fillId="0" borderId="27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166" fontId="12" fillId="0" borderId="33" xfId="1" applyNumberFormat="1" applyFont="1" applyFill="1" applyBorder="1" applyAlignment="1">
      <alignment horizontal="right" vertical="center" wrapText="1"/>
    </xf>
    <xf numFmtId="166" fontId="12" fillId="0" borderId="19" xfId="1" applyNumberFormat="1" applyFont="1" applyFill="1" applyBorder="1" applyAlignment="1">
      <alignment horizontal="right" vertical="center" wrapText="1"/>
    </xf>
    <xf numFmtId="166" fontId="12" fillId="0" borderId="34" xfId="1" applyNumberFormat="1" applyFont="1" applyFill="1" applyBorder="1" applyAlignment="1">
      <alignment horizontal="right" vertical="center" wrapText="1"/>
    </xf>
    <xf numFmtId="166" fontId="12" fillId="0" borderId="19" xfId="1" applyNumberFormat="1" applyFont="1" applyFill="1" applyBorder="1" applyAlignment="1">
      <alignment vertical="center" wrapText="1"/>
    </xf>
    <xf numFmtId="166" fontId="12" fillId="0" borderId="34" xfId="1" applyNumberFormat="1" applyFont="1" applyFill="1" applyBorder="1" applyAlignment="1">
      <alignment vertical="center" wrapText="1"/>
    </xf>
    <xf numFmtId="166" fontId="0" fillId="0" borderId="0" xfId="0" applyNumberFormat="1"/>
    <xf numFmtId="166" fontId="21" fillId="0" borderId="0" xfId="0" applyNumberFormat="1" applyFont="1"/>
    <xf numFmtId="0" fontId="7" fillId="0" borderId="41" xfId="0" applyFont="1" applyBorder="1" applyAlignment="1">
      <alignment horizontal="center" vertical="center"/>
    </xf>
    <xf numFmtId="0" fontId="7" fillId="0" borderId="57" xfId="0" applyFont="1" applyBorder="1" applyAlignment="1">
      <alignment vertical="center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166" fontId="16" fillId="3" borderId="3" xfId="2" applyNumberFormat="1" applyFont="1" applyFill="1" applyBorder="1" applyAlignment="1">
      <alignment vertical="center"/>
    </xf>
    <xf numFmtId="0" fontId="18" fillId="3" borderId="38" xfId="0" applyFont="1" applyFill="1" applyBorder="1" applyAlignment="1">
      <alignment horizontal="center" vertical="center"/>
    </xf>
    <xf numFmtId="1" fontId="19" fillId="3" borderId="3" xfId="0" applyNumberFormat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vertical="center"/>
    </xf>
    <xf numFmtId="0" fontId="19" fillId="3" borderId="16" xfId="0" applyFont="1" applyFill="1" applyBorder="1" applyAlignment="1">
      <alignment horizontal="center" vertical="center" wrapText="1"/>
    </xf>
    <xf numFmtId="1" fontId="16" fillId="3" borderId="3" xfId="3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 wrapText="1"/>
    </xf>
    <xf numFmtId="166" fontId="7" fillId="3" borderId="3" xfId="0" applyNumberFormat="1" applyFont="1" applyFill="1" applyBorder="1" applyAlignment="1">
      <alignment vertical="center" wrapText="1"/>
    </xf>
    <xf numFmtId="0" fontId="17" fillId="3" borderId="14" xfId="0" applyFont="1" applyFill="1" applyBorder="1" applyAlignment="1">
      <alignment vertical="top"/>
    </xf>
    <xf numFmtId="166" fontId="19" fillId="3" borderId="16" xfId="0" applyNumberFormat="1" applyFont="1" applyFill="1" applyBorder="1" applyAlignment="1">
      <alignment vertical="center"/>
    </xf>
    <xf numFmtId="0" fontId="19" fillId="3" borderId="36" xfId="0" applyFont="1" applyFill="1" applyBorder="1" applyAlignment="1">
      <alignment horizontal="center" vertical="center" wrapText="1"/>
    </xf>
    <xf numFmtId="166" fontId="19" fillId="3" borderId="48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1" fontId="16" fillId="3" borderId="4" xfId="3" applyNumberFormat="1" applyFont="1" applyFill="1" applyBorder="1" applyAlignment="1">
      <alignment horizontal="center" vertical="center" wrapText="1"/>
    </xf>
    <xf numFmtId="166" fontId="16" fillId="3" borderId="4" xfId="2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/>
    </xf>
    <xf numFmtId="0" fontId="19" fillId="3" borderId="4" xfId="3" applyFont="1" applyFill="1" applyBorder="1" applyAlignment="1">
      <alignment vertical="center"/>
    </xf>
    <xf numFmtId="0" fontId="19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/>
    <xf numFmtId="0" fontId="7" fillId="3" borderId="5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/>
    </xf>
    <xf numFmtId="2" fontId="16" fillId="3" borderId="26" xfId="0" applyNumberFormat="1" applyFont="1" applyFill="1" applyBorder="1" applyAlignment="1">
      <alignment horizontal="center" vertical="center" wrapText="1"/>
    </xf>
    <xf numFmtId="165" fontId="16" fillId="3" borderId="10" xfId="2" applyNumberFormat="1" applyFont="1" applyFill="1" applyBorder="1" applyAlignment="1">
      <alignment vertical="center"/>
    </xf>
    <xf numFmtId="0" fontId="18" fillId="3" borderId="14" xfId="0" applyFont="1" applyFill="1" applyBorder="1" applyAlignment="1">
      <alignment horizontal="center" vertical="center"/>
    </xf>
    <xf numFmtId="166" fontId="19" fillId="3" borderId="17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center" vertical="center"/>
    </xf>
    <xf numFmtId="166" fontId="16" fillId="3" borderId="1" xfId="0" applyNumberFormat="1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vertical="center" wrapText="1"/>
    </xf>
    <xf numFmtId="166" fontId="19" fillId="3" borderId="39" xfId="0" applyNumberFormat="1" applyFont="1" applyFill="1" applyBorder="1" applyAlignment="1">
      <alignment horizontal="right" vertical="center" wrapText="1"/>
    </xf>
    <xf numFmtId="0" fontId="6" fillId="3" borderId="50" xfId="0" applyFont="1" applyFill="1" applyBorder="1" applyAlignment="1">
      <alignment vertical="center" wrapText="1"/>
    </xf>
    <xf numFmtId="0" fontId="18" fillId="3" borderId="51" xfId="0" applyFont="1" applyFill="1" applyBorder="1" applyAlignment="1">
      <alignment horizontal="center" vertical="center"/>
    </xf>
    <xf numFmtId="0" fontId="18" fillId="3" borderId="52" xfId="0" applyFont="1" applyFill="1" applyBorder="1" applyAlignment="1">
      <alignment horizontal="center" vertical="center"/>
    </xf>
    <xf numFmtId="166" fontId="19" fillId="3" borderId="53" xfId="0" applyNumberFormat="1" applyFont="1" applyFill="1" applyBorder="1" applyAlignment="1">
      <alignment horizontal="right" vertical="center" wrapText="1"/>
    </xf>
    <xf numFmtId="166" fontId="19" fillId="3" borderId="15" xfId="0" applyNumberFormat="1" applyFont="1" applyFill="1" applyBorder="1" applyAlignment="1">
      <alignment horizontal="right" vertical="center" wrapText="1"/>
    </xf>
    <xf numFmtId="0" fontId="17" fillId="3" borderId="11" xfId="0" applyFont="1" applyFill="1" applyBorder="1" applyAlignment="1">
      <alignment horizontal="center" vertical="center"/>
    </xf>
    <xf numFmtId="166" fontId="16" fillId="3" borderId="3" xfId="2" applyNumberFormat="1" applyFont="1" applyFill="1" applyBorder="1" applyAlignment="1">
      <alignment vertical="center" wrapText="1"/>
    </xf>
    <xf numFmtId="166" fontId="16" fillId="3" borderId="12" xfId="1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166" fontId="7" fillId="3" borderId="12" xfId="0" applyNumberFormat="1" applyFont="1" applyFill="1" applyBorder="1" applyAlignment="1">
      <alignment vertical="center" wrapText="1"/>
    </xf>
    <xf numFmtId="166" fontId="19" fillId="3" borderId="35" xfId="0" applyNumberFormat="1" applyFont="1" applyFill="1" applyBorder="1" applyAlignment="1">
      <alignment vertical="center"/>
    </xf>
    <xf numFmtId="0" fontId="17" fillId="3" borderId="3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top"/>
    </xf>
    <xf numFmtId="1" fontId="19" fillId="3" borderId="16" xfId="0" applyNumberFormat="1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/>
    </xf>
    <xf numFmtId="166" fontId="16" fillId="3" borderId="12" xfId="2" applyNumberFormat="1" applyFont="1" applyFill="1" applyBorder="1" applyAlignment="1">
      <alignment vertical="center"/>
    </xf>
    <xf numFmtId="0" fontId="20" fillId="3" borderId="32" xfId="0" applyFont="1" applyFill="1" applyBorder="1" applyAlignment="1">
      <alignment horizontal="center" vertical="center"/>
    </xf>
    <xf numFmtId="0" fontId="20" fillId="3" borderId="64" xfId="0" applyFont="1" applyFill="1" applyBorder="1" applyAlignment="1">
      <alignment horizontal="center" vertical="center"/>
    </xf>
    <xf numFmtId="0" fontId="15" fillId="0" borderId="11" xfId="0" quotePrefix="1" applyFont="1" applyBorder="1" applyAlignment="1">
      <alignment horizontal="center" vertical="center"/>
    </xf>
    <xf numFmtId="166" fontId="12" fillId="0" borderId="33" xfId="1" applyNumberFormat="1" applyFont="1" applyFill="1" applyBorder="1" applyAlignment="1">
      <alignment vertical="center" wrapText="1"/>
    </xf>
    <xf numFmtId="0" fontId="15" fillId="3" borderId="11" xfId="0" quotePrefix="1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 wrapText="1"/>
    </xf>
    <xf numFmtId="0" fontId="2" fillId="3" borderId="14" xfId="0" applyFont="1" applyFill="1" applyBorder="1" applyAlignment="1">
      <alignment vertical="top"/>
    </xf>
    <xf numFmtId="0" fontId="2" fillId="3" borderId="3" xfId="0" applyFont="1" applyFill="1" applyBorder="1"/>
    <xf numFmtId="1" fontId="19" fillId="3" borderId="65" xfId="0" applyNumberFormat="1" applyFont="1" applyFill="1" applyBorder="1" applyAlignment="1">
      <alignment horizontal="center" vertical="center" wrapText="1"/>
    </xf>
    <xf numFmtId="166" fontId="19" fillId="3" borderId="66" xfId="0" applyNumberFormat="1" applyFont="1" applyFill="1" applyBorder="1" applyAlignment="1">
      <alignment vertical="center"/>
    </xf>
    <xf numFmtId="0" fontId="2" fillId="3" borderId="14" xfId="0" applyFont="1" applyFill="1" applyBorder="1"/>
    <xf numFmtId="0" fontId="2" fillId="3" borderId="2" xfId="0" applyFont="1" applyFill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0" fontId="7" fillId="0" borderId="3" xfId="0" quotePrefix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9" fillId="2" borderId="41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14" fontId="6" fillId="2" borderId="43" xfId="0" applyNumberFormat="1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4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0" fillId="0" borderId="3" xfId="0" applyBorder="1" applyAlignment="1">
      <alignment horizontal="left"/>
    </xf>
    <xf numFmtId="0" fontId="7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40" xfId="0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6" fillId="0" borderId="49" xfId="0" applyFont="1" applyBorder="1" applyAlignment="1">
      <alignment horizontal="center" vertical="top" wrapText="1"/>
    </xf>
    <xf numFmtId="0" fontId="6" fillId="0" borderId="55" xfId="0" applyFont="1" applyBorder="1" applyAlignment="1">
      <alignment horizontal="center" vertical="top" wrapText="1"/>
    </xf>
    <xf numFmtId="0" fontId="6" fillId="0" borderId="56" xfId="0" applyFont="1" applyBorder="1" applyAlignment="1">
      <alignment horizontal="center" vertical="top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left"/>
    </xf>
    <xf numFmtId="0" fontId="7" fillId="0" borderId="58" xfId="0" applyFont="1" applyBorder="1" applyAlignment="1">
      <alignment horizontal="left"/>
    </xf>
    <xf numFmtId="0" fontId="7" fillId="0" borderId="59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 wrapText="1"/>
    </xf>
  </cellXfs>
  <cellStyles count="4">
    <cellStyle name="Comma" xfId="1" builtinId="3"/>
    <cellStyle name="Comma 2 2" xfId="2"/>
    <cellStyle name="Normal" xfId="0" builtinId="0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117231</xdr:colOff>
      <xdr:row>0</xdr:row>
      <xdr:rowOff>124558</xdr:rowOff>
    </xdr:from>
    <xdr:to>
      <xdr:col>1</xdr:col>
      <xdr:colOff>1150327</xdr:colOff>
      <xdr:row>3</xdr:row>
      <xdr:rowOff>45102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E33D05D-D97F-4335-ADC5-EDA9F8AD540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231" y="124558"/>
          <a:ext cx="1861038" cy="85106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414476</xdr:colOff>
      <xdr:row>0</xdr:row>
      <xdr:rowOff>49006</xdr:rowOff>
    </xdr:from>
    <xdr:to>
      <xdr:col>2</xdr:col>
      <xdr:colOff>1719889</xdr:colOff>
      <xdr:row>2</xdr:row>
      <xdr:rowOff>149801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B3DE3D3-D050-4A4C-BBE3-DD566B09A34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894" y="49006"/>
          <a:ext cx="1854136" cy="78411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405296</xdr:colOff>
      <xdr:row>0</xdr:row>
      <xdr:rowOff>77167</xdr:rowOff>
    </xdr:from>
    <xdr:to>
      <xdr:col>2</xdr:col>
      <xdr:colOff>1691171</xdr:colOff>
      <xdr:row>2</xdr:row>
      <xdr:rowOff>124792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5D70245-6C40-41A7-B853-85A7CA570EE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687" y="77167"/>
          <a:ext cx="1865658" cy="71575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87313</xdr:colOff>
      <xdr:row>0</xdr:row>
      <xdr:rowOff>127001</xdr:rowOff>
    </xdr:from>
    <xdr:to>
      <xdr:col>2</xdr:col>
      <xdr:colOff>920750</xdr:colOff>
      <xdr:row>3</xdr:row>
      <xdr:rowOff>23814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C574A6F-4C0F-4DD5-9EE0-C20A3B6A72E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3" y="127001"/>
          <a:ext cx="1508125" cy="76993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tabSelected="1" zoomScale="85" zoomScaleNormal="85" workbookViewId="0">
      <selection activeCell="A7" sqref="A7:E7"/>
    </sheetView>
  </sheetViews>
  <sheetFormatPr defaultColWidth="9.140625" defaultRowHeight="18.75" x14ac:dyDescent="0.3"/>
  <cols>
    <col min="1" max="1" width="12.42578125" style="23" bestFit="1" customWidth="1"/>
    <col min="2" max="2" width="77.28515625" style="23" bestFit="1" customWidth="1"/>
    <col min="3" max="3" width="23.5703125" style="23" bestFit="1" customWidth="1"/>
    <col min="4" max="4" width="17" style="23" bestFit="1" customWidth="1"/>
    <col min="5" max="5" width="35.5703125" style="23" bestFit="1" customWidth="1"/>
    <col min="6" max="16384" width="9.140625" style="23"/>
  </cols>
  <sheetData>
    <row r="1" spans="1:5" ht="26.25" x14ac:dyDescent="0.4">
      <c r="A1" s="115" t="s">
        <v>74</v>
      </c>
      <c r="B1" s="116"/>
      <c r="C1" s="116"/>
      <c r="D1" s="116"/>
      <c r="E1" s="117"/>
    </row>
    <row r="2" spans="1:5" ht="27.75" x14ac:dyDescent="0.5">
      <c r="A2" s="140" t="s">
        <v>75</v>
      </c>
      <c r="B2" s="141"/>
      <c r="C2" s="141"/>
      <c r="D2" s="141"/>
      <c r="E2" s="142"/>
    </row>
    <row r="3" spans="1:5" x14ac:dyDescent="0.3">
      <c r="A3" s="118" t="s">
        <v>55</v>
      </c>
      <c r="B3" s="119"/>
      <c r="C3" s="119"/>
      <c r="D3" s="119"/>
      <c r="E3" s="120"/>
    </row>
    <row r="4" spans="1:5" ht="19.5" thickBot="1" x14ac:dyDescent="0.35">
      <c r="A4" s="121" t="s">
        <v>82</v>
      </c>
      <c r="B4" s="122"/>
      <c r="C4" s="122"/>
      <c r="D4" s="122"/>
      <c r="E4" s="123"/>
    </row>
    <row r="5" spans="1:5" x14ac:dyDescent="0.3">
      <c r="A5" s="132"/>
      <c r="B5" s="7" t="s">
        <v>37</v>
      </c>
      <c r="C5" s="134"/>
      <c r="D5" s="136" t="s">
        <v>38</v>
      </c>
      <c r="E5" s="138" t="s">
        <v>126</v>
      </c>
    </row>
    <row r="6" spans="1:5" ht="19.5" thickBot="1" x14ac:dyDescent="0.35">
      <c r="A6" s="133"/>
      <c r="B6" s="8" t="s">
        <v>73</v>
      </c>
      <c r="C6" s="135"/>
      <c r="D6" s="137"/>
      <c r="E6" s="139"/>
    </row>
    <row r="7" spans="1:5" ht="27.95" customHeight="1" thickBot="1" x14ac:dyDescent="0.35">
      <c r="A7" s="109" t="s">
        <v>100</v>
      </c>
      <c r="B7" s="110"/>
      <c r="C7" s="110"/>
      <c r="D7" s="110"/>
      <c r="E7" s="111"/>
    </row>
    <row r="8" spans="1:5" x14ac:dyDescent="0.3">
      <c r="A8" s="124" t="s">
        <v>57</v>
      </c>
      <c r="B8" s="126" t="s">
        <v>58</v>
      </c>
      <c r="C8" s="128" t="s">
        <v>59</v>
      </c>
      <c r="D8" s="130" t="s">
        <v>60</v>
      </c>
      <c r="E8" s="130" t="s">
        <v>61</v>
      </c>
    </row>
    <row r="9" spans="1:5" ht="19.5" thickBot="1" x14ac:dyDescent="0.35">
      <c r="A9" s="125"/>
      <c r="B9" s="127"/>
      <c r="C9" s="129"/>
      <c r="D9" s="131"/>
      <c r="E9" s="131"/>
    </row>
    <row r="10" spans="1:5" ht="19.5" thickBot="1" x14ac:dyDescent="0.35">
      <c r="A10" s="112" t="s">
        <v>68</v>
      </c>
      <c r="B10" s="113"/>
      <c r="C10" s="113"/>
      <c r="D10" s="113"/>
      <c r="E10" s="114"/>
    </row>
    <row r="11" spans="1:5" ht="19.5" thickBot="1" x14ac:dyDescent="0.35">
      <c r="A11" s="24"/>
      <c r="B11" s="25" t="s">
        <v>70</v>
      </c>
      <c r="C11" s="26">
        <f>HS!G20</f>
        <v>357860</v>
      </c>
      <c r="D11" s="26">
        <f>HS!G21</f>
        <v>64414.799999999996</v>
      </c>
      <c r="E11" s="26">
        <f>C11+D11</f>
        <v>422274.8</v>
      </c>
    </row>
    <row r="12" spans="1:5" ht="19.5" thickBot="1" x14ac:dyDescent="0.35">
      <c r="A12" s="112" t="s">
        <v>69</v>
      </c>
      <c r="B12" s="113"/>
      <c r="C12" s="113"/>
      <c r="D12" s="113"/>
      <c r="E12" s="114"/>
    </row>
    <row r="13" spans="1:5" ht="19.5" thickBot="1" x14ac:dyDescent="0.35">
      <c r="A13" s="27"/>
      <c r="B13" s="25" t="s">
        <v>71</v>
      </c>
      <c r="C13" s="28">
        <f>LS!G38</f>
        <v>241650</v>
      </c>
      <c r="D13" s="28">
        <f>LS!G39</f>
        <v>43497</v>
      </c>
      <c r="E13" s="28">
        <f>C13+D13</f>
        <v>285147</v>
      </c>
    </row>
    <row r="14" spans="1:5" ht="19.5" thickBot="1" x14ac:dyDescent="0.35">
      <c r="A14" s="29"/>
      <c r="B14" s="30" t="s">
        <v>72</v>
      </c>
      <c r="C14" s="31">
        <f>C13+C11</f>
        <v>599510</v>
      </c>
      <c r="D14" s="31">
        <f>D13+D11</f>
        <v>107911.79999999999</v>
      </c>
      <c r="E14" s="31">
        <f>E13+E11</f>
        <v>707421.8</v>
      </c>
    </row>
    <row r="16" spans="1:5" x14ac:dyDescent="0.3">
      <c r="E16" s="40"/>
    </row>
  </sheetData>
  <mergeCells count="16">
    <mergeCell ref="A7:E7"/>
    <mergeCell ref="A12:E12"/>
    <mergeCell ref="A1:E1"/>
    <mergeCell ref="A3:E3"/>
    <mergeCell ref="A4:E4"/>
    <mergeCell ref="A10:E10"/>
    <mergeCell ref="A8:A9"/>
    <mergeCell ref="B8:B9"/>
    <mergeCell ref="C8:C9"/>
    <mergeCell ref="D8:D9"/>
    <mergeCell ref="E8:E9"/>
    <mergeCell ref="A5:A6"/>
    <mergeCell ref="C5:C6"/>
    <mergeCell ref="D5:D6"/>
    <mergeCell ref="E5:E6"/>
    <mergeCell ref="A2:E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3"/>
  <sheetViews>
    <sheetView showGridLines="0" zoomScaleNormal="100" workbookViewId="0">
      <selection activeCell="F5" sqref="F5:F6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06.85546875" customWidth="1"/>
    <col min="4" max="4" width="6.42578125" customWidth="1"/>
    <col min="5" max="5" width="9" style="2" customWidth="1"/>
    <col min="6" max="6" width="14.140625" style="3" bestFit="1" customWidth="1"/>
    <col min="7" max="7" width="18.5703125" style="4" bestFit="1" customWidth="1"/>
  </cols>
  <sheetData>
    <row r="1" spans="2:7" ht="26.25" x14ac:dyDescent="0.4">
      <c r="B1" s="115" t="s">
        <v>74</v>
      </c>
      <c r="C1" s="116"/>
      <c r="D1" s="116"/>
      <c r="E1" s="116"/>
      <c r="F1" s="116"/>
      <c r="G1" s="117"/>
    </row>
    <row r="2" spans="2:7" ht="27.75" x14ac:dyDescent="0.5">
      <c r="B2" s="140" t="s">
        <v>75</v>
      </c>
      <c r="C2" s="141"/>
      <c r="D2" s="141"/>
      <c r="E2" s="141"/>
      <c r="F2" s="141"/>
      <c r="G2" s="142"/>
    </row>
    <row r="3" spans="2:7" x14ac:dyDescent="0.25">
      <c r="B3" s="118" t="s">
        <v>55</v>
      </c>
      <c r="C3" s="119"/>
      <c r="D3" s="119"/>
      <c r="E3" s="119"/>
      <c r="F3" s="119"/>
      <c r="G3" s="120"/>
    </row>
    <row r="4" spans="2:7" ht="15.75" thickBot="1" x14ac:dyDescent="0.3">
      <c r="B4" s="121" t="s">
        <v>82</v>
      </c>
      <c r="C4" s="122"/>
      <c r="D4" s="122"/>
      <c r="E4" s="122"/>
      <c r="F4" s="122"/>
      <c r="G4" s="123"/>
    </row>
    <row r="5" spans="2:7" ht="18.75" customHeight="1" x14ac:dyDescent="0.25">
      <c r="B5" s="132"/>
      <c r="C5" s="7" t="s">
        <v>37</v>
      </c>
      <c r="D5" s="158" t="s">
        <v>38</v>
      </c>
      <c r="E5" s="159"/>
      <c r="F5" s="138" t="str">
        <f>Summary!E5</f>
        <v>06.04.2026</v>
      </c>
      <c r="G5" s="156"/>
    </row>
    <row r="6" spans="2:7" ht="19.5" customHeight="1" thickBot="1" x14ac:dyDescent="0.3">
      <c r="B6" s="133"/>
      <c r="C6" s="8" t="s">
        <v>125</v>
      </c>
      <c r="D6" s="160"/>
      <c r="E6" s="161"/>
      <c r="F6" s="139"/>
      <c r="G6" s="157"/>
    </row>
    <row r="7" spans="2:7" ht="19.5" thickBot="1" x14ac:dyDescent="0.3">
      <c r="B7" s="109" t="s">
        <v>100</v>
      </c>
      <c r="C7" s="110"/>
      <c r="D7" s="110"/>
      <c r="E7" s="110"/>
      <c r="F7" s="110"/>
      <c r="G7" s="111"/>
    </row>
    <row r="8" spans="2:7" ht="16.5" thickBot="1" x14ac:dyDescent="0.3">
      <c r="B8" s="143" t="s">
        <v>0</v>
      </c>
      <c r="C8" s="144"/>
      <c r="D8" s="144"/>
      <c r="E8" s="144"/>
      <c r="F8" s="144"/>
      <c r="G8" s="145"/>
    </row>
    <row r="9" spans="2:7" ht="16.5" thickBot="1" x14ac:dyDescent="0.3">
      <c r="B9" s="150" t="s">
        <v>1</v>
      </c>
      <c r="C9" s="151"/>
      <c r="D9" s="151"/>
      <c r="E9" s="151"/>
      <c r="F9" s="151"/>
      <c r="G9" s="152"/>
    </row>
    <row r="10" spans="2:7" ht="16.5" thickBot="1" x14ac:dyDescent="0.3">
      <c r="B10" s="9" t="s">
        <v>11</v>
      </c>
      <c r="C10" s="5" t="s">
        <v>2</v>
      </c>
      <c r="D10" s="5" t="s">
        <v>3</v>
      </c>
      <c r="E10" s="5" t="s">
        <v>4</v>
      </c>
      <c r="F10" s="5" t="s">
        <v>5</v>
      </c>
      <c r="G10" s="6" t="s">
        <v>6</v>
      </c>
    </row>
    <row r="11" spans="2:7" ht="19.5" customHeight="1" thickBot="1" x14ac:dyDescent="0.3">
      <c r="B11" s="153" t="s">
        <v>29</v>
      </c>
      <c r="C11" s="154"/>
      <c r="D11" s="154"/>
      <c r="E11" s="154"/>
      <c r="F11" s="154"/>
      <c r="G11" s="155"/>
    </row>
    <row r="12" spans="2:7" ht="15.75" x14ac:dyDescent="0.25">
      <c r="B12" s="16" t="s">
        <v>15</v>
      </c>
      <c r="C12" s="66" t="s">
        <v>28</v>
      </c>
      <c r="D12" s="67"/>
      <c r="E12" s="67"/>
      <c r="F12" s="68"/>
      <c r="G12" s="69"/>
    </row>
    <row r="13" spans="2:7" ht="15.75" x14ac:dyDescent="0.25">
      <c r="B13" s="96" t="s">
        <v>93</v>
      </c>
      <c r="C13" s="105" t="s">
        <v>105</v>
      </c>
      <c r="D13" s="70" t="s">
        <v>7</v>
      </c>
      <c r="E13" s="70">
        <v>1</v>
      </c>
      <c r="F13" s="81">
        <v>139200</v>
      </c>
      <c r="G13" s="71">
        <f>F13*E13</f>
        <v>139200</v>
      </c>
    </row>
    <row r="14" spans="2:7" ht="15.75" x14ac:dyDescent="0.25">
      <c r="B14" s="15" t="s">
        <v>19</v>
      </c>
      <c r="C14" s="72" t="s">
        <v>20</v>
      </c>
      <c r="D14" s="73"/>
      <c r="E14" s="73"/>
      <c r="F14" s="74"/>
      <c r="G14" s="71"/>
    </row>
    <row r="15" spans="2:7" ht="15.75" x14ac:dyDescent="0.25">
      <c r="B15" s="96" t="s">
        <v>93</v>
      </c>
      <c r="C15" s="75" t="s">
        <v>108</v>
      </c>
      <c r="D15" s="46" t="s">
        <v>7</v>
      </c>
      <c r="E15" s="46">
        <v>3</v>
      </c>
      <c r="F15" s="76">
        <v>42000</v>
      </c>
      <c r="G15" s="71">
        <f t="shared" ref="G15:G19" si="0">F15*E15</f>
        <v>126000</v>
      </c>
    </row>
    <row r="16" spans="2:7" ht="15.75" x14ac:dyDescent="0.25">
      <c r="B16" s="96">
        <v>2</v>
      </c>
      <c r="C16" s="75" t="s">
        <v>76</v>
      </c>
      <c r="D16" s="46" t="s">
        <v>7</v>
      </c>
      <c r="E16" s="46">
        <v>1</v>
      </c>
      <c r="F16" s="76">
        <v>25260</v>
      </c>
      <c r="G16" s="71">
        <f t="shared" si="0"/>
        <v>25260</v>
      </c>
    </row>
    <row r="17" spans="2:7" ht="15.75" x14ac:dyDescent="0.25">
      <c r="B17" s="96">
        <v>3</v>
      </c>
      <c r="C17" s="75" t="s">
        <v>124</v>
      </c>
      <c r="D17" s="46" t="s">
        <v>7</v>
      </c>
      <c r="E17" s="46">
        <v>1</v>
      </c>
      <c r="F17" s="76">
        <v>24900</v>
      </c>
      <c r="G17" s="71">
        <f t="shared" si="0"/>
        <v>24900</v>
      </c>
    </row>
    <row r="18" spans="2:7" ht="15.75" x14ac:dyDescent="0.25">
      <c r="B18" s="96">
        <v>4</v>
      </c>
      <c r="C18" s="75" t="s">
        <v>87</v>
      </c>
      <c r="D18" s="46" t="s">
        <v>7</v>
      </c>
      <c r="E18" s="46">
        <v>1</v>
      </c>
      <c r="F18" s="76">
        <v>28500</v>
      </c>
      <c r="G18" s="71">
        <f t="shared" si="0"/>
        <v>28500</v>
      </c>
    </row>
    <row r="19" spans="2:7" ht="16.5" thickBot="1" x14ac:dyDescent="0.3">
      <c r="B19" s="22" t="s">
        <v>24</v>
      </c>
      <c r="C19" s="77" t="s">
        <v>42</v>
      </c>
      <c r="D19" s="78" t="s">
        <v>7</v>
      </c>
      <c r="E19" s="79">
        <v>4</v>
      </c>
      <c r="F19" s="80">
        <v>3500</v>
      </c>
      <c r="G19" s="71">
        <f t="shared" si="0"/>
        <v>14000</v>
      </c>
    </row>
    <row r="20" spans="2:7" ht="19.5" thickBot="1" x14ac:dyDescent="0.3">
      <c r="B20" s="146" t="s">
        <v>8</v>
      </c>
      <c r="C20" s="147"/>
      <c r="D20" s="147"/>
      <c r="E20" s="147"/>
      <c r="F20" s="147"/>
      <c r="G20" s="34">
        <f>SUM(G13:G19)</f>
        <v>357860</v>
      </c>
    </row>
    <row r="21" spans="2:7" ht="19.5" thickBot="1" x14ac:dyDescent="0.3">
      <c r="B21" s="148" t="s">
        <v>98</v>
      </c>
      <c r="C21" s="149"/>
      <c r="D21" s="149"/>
      <c r="E21" s="149"/>
      <c r="F21" s="149"/>
      <c r="G21" s="35">
        <f>G20*18%</f>
        <v>64414.799999999996</v>
      </c>
    </row>
    <row r="22" spans="2:7" ht="19.5" thickBot="1" x14ac:dyDescent="0.3">
      <c r="B22" s="148" t="s">
        <v>9</v>
      </c>
      <c r="C22" s="149"/>
      <c r="D22" s="149"/>
      <c r="E22" s="149"/>
      <c r="F22" s="149"/>
      <c r="G22" s="36">
        <f>SUM(G20:G21)</f>
        <v>422274.8</v>
      </c>
    </row>
    <row r="23" spans="2:7" ht="15.75" x14ac:dyDescent="0.25">
      <c r="B23" s="18"/>
      <c r="C23" s="18"/>
      <c r="D23" s="18"/>
      <c r="E23" s="19"/>
      <c r="F23" s="20"/>
      <c r="G23" s="21"/>
    </row>
  </sheetData>
  <mergeCells count="15">
    <mergeCell ref="B1:G1"/>
    <mergeCell ref="B3:G3"/>
    <mergeCell ref="B4:G4"/>
    <mergeCell ref="B5:B6"/>
    <mergeCell ref="F5:F6"/>
    <mergeCell ref="G5:G6"/>
    <mergeCell ref="D5:E6"/>
    <mergeCell ref="B2:G2"/>
    <mergeCell ref="B8:G8"/>
    <mergeCell ref="B7:G7"/>
    <mergeCell ref="B20:F20"/>
    <mergeCell ref="B21:F21"/>
    <mergeCell ref="B22:F22"/>
    <mergeCell ref="B9:G9"/>
    <mergeCell ref="B11:G11"/>
  </mergeCells>
  <printOptions horizontalCentered="1" verticalCentered="1"/>
  <pageMargins left="0" right="0" top="0" bottom="0" header="0" footer="0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6"/>
  <sheetViews>
    <sheetView showGridLines="0" topLeftCell="A4" zoomScale="85" zoomScaleNormal="85" workbookViewId="0">
      <selection activeCell="G38" sqref="G38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11" bestFit="1" customWidth="1"/>
    <col min="4" max="4" width="6.42578125" customWidth="1"/>
    <col min="5" max="5" width="9" style="2" customWidth="1"/>
    <col min="6" max="6" width="13.7109375" style="3" bestFit="1" customWidth="1"/>
    <col min="7" max="7" width="18.5703125" style="4" bestFit="1" customWidth="1"/>
    <col min="8" max="8" width="7.28515625" customWidth="1"/>
    <col min="10" max="10" width="12.28515625" bestFit="1" customWidth="1"/>
  </cols>
  <sheetData>
    <row r="1" spans="2:7" ht="26.25" x14ac:dyDescent="0.4">
      <c r="B1" s="115" t="s">
        <v>74</v>
      </c>
      <c r="C1" s="116"/>
      <c r="D1" s="116"/>
      <c r="E1" s="116"/>
      <c r="F1" s="116"/>
      <c r="G1" s="117"/>
    </row>
    <row r="2" spans="2:7" ht="27.75" x14ac:dyDescent="0.5">
      <c r="B2" s="140" t="s">
        <v>75</v>
      </c>
      <c r="C2" s="141"/>
      <c r="D2" s="141"/>
      <c r="E2" s="141"/>
      <c r="F2" s="141"/>
      <c r="G2" s="142"/>
    </row>
    <row r="3" spans="2:7" x14ac:dyDescent="0.25">
      <c r="B3" s="118" t="s">
        <v>55</v>
      </c>
      <c r="C3" s="119"/>
      <c r="D3" s="119"/>
      <c r="E3" s="119"/>
      <c r="F3" s="119"/>
      <c r="G3" s="120"/>
    </row>
    <row r="4" spans="2:7" ht="15.75" thickBot="1" x14ac:dyDescent="0.3">
      <c r="B4" s="121" t="s">
        <v>82</v>
      </c>
      <c r="C4" s="122"/>
      <c r="D4" s="122"/>
      <c r="E4" s="122"/>
      <c r="F4" s="122"/>
      <c r="G4" s="123"/>
    </row>
    <row r="5" spans="2:7" ht="18.75" customHeight="1" x14ac:dyDescent="0.25">
      <c r="B5" s="132"/>
      <c r="C5" s="7" t="s">
        <v>37</v>
      </c>
      <c r="D5" s="158" t="s">
        <v>38</v>
      </c>
      <c r="E5" s="159"/>
      <c r="F5" s="138" t="str">
        <f>Summary!E5</f>
        <v>06.04.2026</v>
      </c>
      <c r="G5" s="156"/>
    </row>
    <row r="6" spans="2:7" ht="19.5" customHeight="1" thickBot="1" x14ac:dyDescent="0.3">
      <c r="B6" s="133"/>
      <c r="C6" s="8" t="s">
        <v>103</v>
      </c>
      <c r="D6" s="160"/>
      <c r="E6" s="161"/>
      <c r="F6" s="139"/>
      <c r="G6" s="157"/>
    </row>
    <row r="7" spans="2:7" ht="19.5" thickBot="1" x14ac:dyDescent="0.3">
      <c r="B7" s="109" t="s">
        <v>101</v>
      </c>
      <c r="C7" s="110"/>
      <c r="D7" s="110"/>
      <c r="E7" s="110"/>
      <c r="F7" s="110"/>
      <c r="G7" s="111"/>
    </row>
    <row r="8" spans="2:7" ht="16.5" thickBot="1" x14ac:dyDescent="0.3">
      <c r="B8" s="143" t="s">
        <v>0</v>
      </c>
      <c r="C8" s="144"/>
      <c r="D8" s="144"/>
      <c r="E8" s="144"/>
      <c r="F8" s="144"/>
      <c r="G8" s="145"/>
    </row>
    <row r="9" spans="2:7" s="1" customFormat="1" ht="16.5" thickBot="1" x14ac:dyDescent="0.3">
      <c r="B9" s="165" t="s">
        <v>10</v>
      </c>
      <c r="C9" s="166"/>
      <c r="D9" s="166"/>
      <c r="E9" s="166"/>
      <c r="F9" s="166"/>
      <c r="G9" s="167"/>
    </row>
    <row r="10" spans="2:7" s="1" customFormat="1" ht="16.5" thickBot="1" x14ac:dyDescent="0.3">
      <c r="B10" s="9" t="s">
        <v>11</v>
      </c>
      <c r="C10" s="10" t="s">
        <v>12</v>
      </c>
      <c r="D10" s="10" t="s">
        <v>13</v>
      </c>
      <c r="E10" s="11" t="s">
        <v>4</v>
      </c>
      <c r="F10" s="11" t="s">
        <v>5</v>
      </c>
      <c r="G10" s="12" t="s">
        <v>6</v>
      </c>
    </row>
    <row r="11" spans="2:7" ht="15.75" x14ac:dyDescent="0.25">
      <c r="B11" s="41" t="s">
        <v>15</v>
      </c>
      <c r="C11" s="42" t="s">
        <v>36</v>
      </c>
      <c r="D11" s="43"/>
      <c r="E11" s="43"/>
      <c r="F11" s="43"/>
      <c r="G11" s="44"/>
    </row>
    <row r="12" spans="2:7" ht="15.75" x14ac:dyDescent="0.25">
      <c r="B12" s="82">
        <v>1</v>
      </c>
      <c r="C12" s="48" t="s">
        <v>90</v>
      </c>
      <c r="D12" s="49" t="s">
        <v>16</v>
      </c>
      <c r="E12" s="50">
        <v>1</v>
      </c>
      <c r="F12" s="83">
        <v>8000</v>
      </c>
      <c r="G12" s="84">
        <f>F12*E12</f>
        <v>8000</v>
      </c>
    </row>
    <row r="13" spans="2:7" ht="15.75" x14ac:dyDescent="0.25">
      <c r="B13" s="85" t="s">
        <v>19</v>
      </c>
      <c r="C13" s="51" t="s">
        <v>22</v>
      </c>
      <c r="D13" s="52"/>
      <c r="E13" s="52"/>
      <c r="F13" s="53"/>
      <c r="G13" s="86"/>
    </row>
    <row r="14" spans="2:7" ht="15.75" x14ac:dyDescent="0.25">
      <c r="B14" s="98" t="s">
        <v>93</v>
      </c>
      <c r="C14" s="54" t="s">
        <v>85</v>
      </c>
      <c r="D14" s="49" t="s">
        <v>16</v>
      </c>
      <c r="E14" s="46">
        <v>3</v>
      </c>
      <c r="F14" s="55">
        <v>2000</v>
      </c>
      <c r="G14" s="87">
        <f t="shared" ref="G14:G19" si="0">F14*E14</f>
        <v>6000</v>
      </c>
    </row>
    <row r="15" spans="2:7" ht="15.75" x14ac:dyDescent="0.25">
      <c r="B15" s="98">
        <v>2</v>
      </c>
      <c r="C15" s="54" t="s">
        <v>91</v>
      </c>
      <c r="D15" s="49" t="s">
        <v>16</v>
      </c>
      <c r="E15" s="46">
        <v>1</v>
      </c>
      <c r="F15" s="55">
        <v>1500</v>
      </c>
      <c r="G15" s="87">
        <f t="shared" ref="G15" si="1">F15*E15</f>
        <v>1500</v>
      </c>
    </row>
    <row r="16" spans="2:7" ht="15.75" x14ac:dyDescent="0.25">
      <c r="B16" s="98">
        <v>3</v>
      </c>
      <c r="C16" s="100" t="s">
        <v>102</v>
      </c>
      <c r="D16" s="49" t="s">
        <v>16</v>
      </c>
      <c r="E16" s="46">
        <v>1</v>
      </c>
      <c r="F16" s="55">
        <v>1500</v>
      </c>
      <c r="G16" s="87"/>
    </row>
    <row r="17" spans="2:9" ht="15.75" x14ac:dyDescent="0.25">
      <c r="B17" s="98">
        <v>4</v>
      </c>
      <c r="C17" s="54" t="s">
        <v>86</v>
      </c>
      <c r="D17" s="49" t="s">
        <v>16</v>
      </c>
      <c r="E17" s="46">
        <v>1</v>
      </c>
      <c r="F17" s="55">
        <v>1650</v>
      </c>
      <c r="G17" s="87">
        <f t="shared" si="0"/>
        <v>1650</v>
      </c>
    </row>
    <row r="18" spans="2:9" ht="31.5" x14ac:dyDescent="0.25">
      <c r="B18" s="98">
        <v>5</v>
      </c>
      <c r="C18" s="88" t="s">
        <v>92</v>
      </c>
      <c r="D18" s="56" t="s">
        <v>16</v>
      </c>
      <c r="E18" s="47">
        <v>1</v>
      </c>
      <c r="F18" s="57">
        <v>3000</v>
      </c>
      <c r="G18" s="87">
        <f t="shared" si="0"/>
        <v>3000</v>
      </c>
    </row>
    <row r="19" spans="2:9" ht="15.75" x14ac:dyDescent="0.25">
      <c r="B19" s="89" t="s">
        <v>24</v>
      </c>
      <c r="C19" s="90" t="s">
        <v>43</v>
      </c>
      <c r="D19" s="49" t="s">
        <v>16</v>
      </c>
      <c r="E19" s="91">
        <v>4</v>
      </c>
      <c r="F19" s="55">
        <v>500</v>
      </c>
      <c r="G19" s="87">
        <f t="shared" si="0"/>
        <v>2000</v>
      </c>
    </row>
    <row r="20" spans="2:9" ht="15.75" x14ac:dyDescent="0.25">
      <c r="B20" s="92" t="s">
        <v>39</v>
      </c>
      <c r="C20" s="58" t="s">
        <v>23</v>
      </c>
      <c r="D20" s="17"/>
      <c r="E20" s="59"/>
      <c r="F20" s="60"/>
      <c r="G20" s="93"/>
    </row>
    <row r="21" spans="2:9" ht="15.75" x14ac:dyDescent="0.25">
      <c r="B21" s="98" t="s">
        <v>93</v>
      </c>
      <c r="C21" s="61" t="s">
        <v>53</v>
      </c>
      <c r="D21" s="17" t="s">
        <v>14</v>
      </c>
      <c r="E21" s="50">
        <v>60</v>
      </c>
      <c r="F21" s="45">
        <v>1350</v>
      </c>
      <c r="G21" s="93">
        <f t="shared" ref="G21" si="2">F21*E21</f>
        <v>81000</v>
      </c>
      <c r="I21" s="13"/>
    </row>
    <row r="22" spans="2:9" ht="15.75" x14ac:dyDescent="0.25">
      <c r="B22" s="98" t="s">
        <v>94</v>
      </c>
      <c r="C22" s="61" t="s">
        <v>77</v>
      </c>
      <c r="D22" s="17" t="s">
        <v>14</v>
      </c>
      <c r="E22" s="50">
        <v>25</v>
      </c>
      <c r="F22" s="45">
        <v>1050</v>
      </c>
      <c r="G22" s="93">
        <f t="shared" ref="G22" si="3">F22*E22</f>
        <v>26250</v>
      </c>
      <c r="I22" s="13"/>
    </row>
    <row r="23" spans="2:9" ht="15.75" x14ac:dyDescent="0.25">
      <c r="B23" s="92" t="s">
        <v>25</v>
      </c>
      <c r="C23" s="62" t="s">
        <v>34</v>
      </c>
      <c r="D23" s="17"/>
      <c r="E23" s="50"/>
      <c r="F23" s="45"/>
      <c r="G23" s="93"/>
    </row>
    <row r="24" spans="2:9" ht="15.75" x14ac:dyDescent="0.25">
      <c r="B24" s="98" t="s">
        <v>93</v>
      </c>
      <c r="C24" s="63" t="s">
        <v>84</v>
      </c>
      <c r="D24" s="17" t="s">
        <v>14</v>
      </c>
      <c r="E24" s="50">
        <v>25</v>
      </c>
      <c r="F24" s="45">
        <v>150</v>
      </c>
      <c r="G24" s="93">
        <f t="shared" ref="G24:G26" si="4">F24*E24</f>
        <v>3750</v>
      </c>
    </row>
    <row r="25" spans="2:9" ht="15.75" x14ac:dyDescent="0.25">
      <c r="B25" s="98" t="s">
        <v>94</v>
      </c>
      <c r="C25" s="63" t="s">
        <v>89</v>
      </c>
      <c r="D25" s="17" t="s">
        <v>14</v>
      </c>
      <c r="E25" s="50">
        <v>65</v>
      </c>
      <c r="F25" s="45">
        <v>170</v>
      </c>
      <c r="G25" s="93">
        <f t="shared" ref="G25" si="5">F25*E25</f>
        <v>11050</v>
      </c>
    </row>
    <row r="26" spans="2:9" ht="15.75" x14ac:dyDescent="0.25">
      <c r="B26" s="98" t="s">
        <v>95</v>
      </c>
      <c r="C26" s="63" t="s">
        <v>62</v>
      </c>
      <c r="D26" s="17" t="s">
        <v>14</v>
      </c>
      <c r="E26" s="50">
        <v>25</v>
      </c>
      <c r="F26" s="45">
        <v>155</v>
      </c>
      <c r="G26" s="93">
        <f t="shared" si="4"/>
        <v>3875</v>
      </c>
    </row>
    <row r="27" spans="2:9" ht="15.75" x14ac:dyDescent="0.25">
      <c r="B27" s="92" t="s">
        <v>26</v>
      </c>
      <c r="C27" s="62" t="s">
        <v>35</v>
      </c>
      <c r="D27" s="17"/>
      <c r="E27" s="50"/>
      <c r="F27" s="45"/>
      <c r="G27" s="93"/>
    </row>
    <row r="28" spans="2:9" ht="15.75" x14ac:dyDescent="0.25">
      <c r="B28" s="98" t="s">
        <v>93</v>
      </c>
      <c r="C28" s="48" t="s">
        <v>54</v>
      </c>
      <c r="D28" s="17" t="s">
        <v>14</v>
      </c>
      <c r="E28" s="50">
        <v>45</v>
      </c>
      <c r="F28" s="45">
        <v>170</v>
      </c>
      <c r="G28" s="93">
        <f>F28*E28</f>
        <v>7650</v>
      </c>
    </row>
    <row r="29" spans="2:9" ht="15.75" x14ac:dyDescent="0.25">
      <c r="B29" s="98" t="s">
        <v>94</v>
      </c>
      <c r="C29" s="48" t="s">
        <v>41</v>
      </c>
      <c r="D29" s="17" t="s">
        <v>14</v>
      </c>
      <c r="E29" s="50">
        <v>30</v>
      </c>
      <c r="F29" s="45">
        <v>140</v>
      </c>
      <c r="G29" s="93">
        <f t="shared" ref="G29:G37" si="6">F29*E29</f>
        <v>4200</v>
      </c>
    </row>
    <row r="30" spans="2:9" ht="15.75" x14ac:dyDescent="0.25">
      <c r="B30" s="94" t="s">
        <v>27</v>
      </c>
      <c r="C30" s="54" t="s">
        <v>88</v>
      </c>
      <c r="D30" s="49" t="s">
        <v>16</v>
      </c>
      <c r="E30" s="50">
        <v>3</v>
      </c>
      <c r="F30" s="45">
        <v>6500</v>
      </c>
      <c r="G30" s="93">
        <f t="shared" si="6"/>
        <v>19500</v>
      </c>
    </row>
    <row r="31" spans="2:9" ht="15.75" x14ac:dyDescent="0.25">
      <c r="B31" s="94" t="s">
        <v>30</v>
      </c>
      <c r="C31" s="54" t="s">
        <v>83</v>
      </c>
      <c r="D31" s="49" t="s">
        <v>16</v>
      </c>
      <c r="E31" s="50">
        <v>1</v>
      </c>
      <c r="F31" s="45">
        <v>3000</v>
      </c>
      <c r="G31" s="93">
        <f t="shared" si="6"/>
        <v>3000</v>
      </c>
    </row>
    <row r="32" spans="2:9" ht="15.75" x14ac:dyDescent="0.25">
      <c r="B32" s="94" t="s">
        <v>32</v>
      </c>
      <c r="C32" s="62" t="s">
        <v>97</v>
      </c>
      <c r="D32" s="99"/>
      <c r="E32" s="50"/>
      <c r="F32" s="45"/>
      <c r="G32" s="93"/>
    </row>
    <row r="33" spans="2:10" ht="15.75" x14ac:dyDescent="0.25">
      <c r="B33" s="95">
        <v>1</v>
      </c>
      <c r="C33" s="104" t="s">
        <v>99</v>
      </c>
      <c r="D33" s="64" t="s">
        <v>21</v>
      </c>
      <c r="E33" s="46">
        <v>1</v>
      </c>
      <c r="F33" s="45">
        <v>12000</v>
      </c>
      <c r="G33" s="93">
        <f t="shared" ref="G33" si="7">F33*E33</f>
        <v>12000</v>
      </c>
    </row>
    <row r="34" spans="2:10" ht="15.75" x14ac:dyDescent="0.25">
      <c r="B34" s="95" t="s">
        <v>40</v>
      </c>
      <c r="C34" s="104" t="s">
        <v>78</v>
      </c>
      <c r="D34" s="64" t="s">
        <v>21</v>
      </c>
      <c r="E34" s="46">
        <v>1</v>
      </c>
      <c r="F34" s="45">
        <v>10000</v>
      </c>
      <c r="G34" s="93">
        <f t="shared" si="6"/>
        <v>10000</v>
      </c>
    </row>
    <row r="35" spans="2:10" ht="15.75" x14ac:dyDescent="0.25">
      <c r="B35" s="106" t="s">
        <v>106</v>
      </c>
      <c r="C35" s="107" t="s">
        <v>107</v>
      </c>
      <c r="D35" s="64" t="s">
        <v>21</v>
      </c>
      <c r="E35" s="47">
        <v>1</v>
      </c>
      <c r="F35" s="45">
        <v>2500</v>
      </c>
      <c r="G35" s="93">
        <f t="shared" si="6"/>
        <v>2500</v>
      </c>
    </row>
    <row r="36" spans="2:10" ht="15.75" x14ac:dyDescent="0.25">
      <c r="B36" s="95" t="s">
        <v>80</v>
      </c>
      <c r="C36" s="65" t="s">
        <v>33</v>
      </c>
      <c r="D36" s="64" t="s">
        <v>31</v>
      </c>
      <c r="E36" s="50">
        <v>8</v>
      </c>
      <c r="F36" s="45">
        <v>1050</v>
      </c>
      <c r="G36" s="93">
        <f t="shared" si="6"/>
        <v>8400</v>
      </c>
    </row>
    <row r="37" spans="2:10" ht="16.5" thickBot="1" x14ac:dyDescent="0.3">
      <c r="B37" s="95" t="s">
        <v>81</v>
      </c>
      <c r="C37" s="101" t="s">
        <v>104</v>
      </c>
      <c r="D37" s="49" t="s">
        <v>31</v>
      </c>
      <c r="E37" s="102">
        <v>135</v>
      </c>
      <c r="F37" s="103">
        <v>195</v>
      </c>
      <c r="G37" s="93">
        <f t="shared" si="6"/>
        <v>26325</v>
      </c>
    </row>
    <row r="38" spans="2:10" ht="19.5" thickBot="1" x14ac:dyDescent="0.3">
      <c r="B38" s="148" t="s">
        <v>17</v>
      </c>
      <c r="C38" s="149"/>
      <c r="D38" s="149"/>
      <c r="E38" s="149"/>
      <c r="F38" s="168"/>
      <c r="G38" s="97">
        <f>SUM(G12:G37)</f>
        <v>241650</v>
      </c>
    </row>
    <row r="39" spans="2:10" ht="19.5" thickBot="1" x14ac:dyDescent="0.3">
      <c r="B39" s="148" t="s">
        <v>96</v>
      </c>
      <c r="C39" s="149"/>
      <c r="D39" s="149"/>
      <c r="E39" s="149"/>
      <c r="F39" s="168"/>
      <c r="G39" s="37">
        <f>G38*18%</f>
        <v>43497</v>
      </c>
      <c r="J39" s="39"/>
    </row>
    <row r="40" spans="2:10" ht="19.5" thickBot="1" x14ac:dyDescent="0.3">
      <c r="B40" s="169" t="s">
        <v>18</v>
      </c>
      <c r="C40" s="170"/>
      <c r="D40" s="170"/>
      <c r="E40" s="170"/>
      <c r="F40" s="171"/>
      <c r="G40" s="38">
        <f>SUM(G38:G39)</f>
        <v>285147</v>
      </c>
    </row>
    <row r="41" spans="2:10" ht="15.75" x14ac:dyDescent="0.25">
      <c r="B41" s="18"/>
      <c r="C41" s="18"/>
      <c r="D41" s="18"/>
      <c r="E41" s="19"/>
      <c r="F41" s="20"/>
      <c r="G41" s="21"/>
    </row>
    <row r="42" spans="2:10" ht="15.75" x14ac:dyDescent="0.25">
      <c r="B42" s="163" t="s">
        <v>44</v>
      </c>
      <c r="C42" s="163"/>
      <c r="D42" s="163"/>
      <c r="E42" s="163"/>
      <c r="F42" s="163"/>
      <c r="G42" s="163"/>
    </row>
    <row r="43" spans="2:10" ht="15.75" x14ac:dyDescent="0.25">
      <c r="B43" s="108" t="s">
        <v>93</v>
      </c>
      <c r="C43" s="162" t="s">
        <v>45</v>
      </c>
      <c r="D43" s="162"/>
      <c r="E43" s="162"/>
      <c r="F43" s="162"/>
      <c r="G43" s="162"/>
    </row>
    <row r="44" spans="2:10" ht="15.75" x14ac:dyDescent="0.25">
      <c r="B44" s="108" t="s">
        <v>94</v>
      </c>
      <c r="C44" s="164" t="s">
        <v>46</v>
      </c>
      <c r="D44" s="164"/>
      <c r="E44" s="164"/>
      <c r="F44" s="164"/>
      <c r="G44" s="164"/>
    </row>
    <row r="45" spans="2:10" ht="15.75" x14ac:dyDescent="0.25">
      <c r="B45" s="108" t="s">
        <v>95</v>
      </c>
      <c r="C45" s="164" t="s">
        <v>47</v>
      </c>
      <c r="D45" s="164"/>
      <c r="E45" s="164"/>
      <c r="F45" s="164"/>
      <c r="G45" s="164"/>
    </row>
    <row r="46" spans="2:10" ht="15.75" x14ac:dyDescent="0.25">
      <c r="B46" s="108" t="s">
        <v>109</v>
      </c>
      <c r="C46" s="164" t="s">
        <v>48</v>
      </c>
      <c r="D46" s="164"/>
      <c r="E46" s="164"/>
      <c r="F46" s="164"/>
      <c r="G46" s="164"/>
    </row>
    <row r="47" spans="2:10" ht="15.75" x14ac:dyDescent="0.25">
      <c r="B47" s="108" t="s">
        <v>110</v>
      </c>
      <c r="C47" s="162" t="s">
        <v>49</v>
      </c>
      <c r="D47" s="162"/>
      <c r="E47" s="162"/>
      <c r="F47" s="162"/>
      <c r="G47" s="162"/>
    </row>
    <row r="48" spans="2:10" ht="15.75" x14ac:dyDescent="0.25">
      <c r="B48" s="108" t="s">
        <v>111</v>
      </c>
      <c r="C48" s="162" t="s">
        <v>50</v>
      </c>
      <c r="D48" s="162"/>
      <c r="E48" s="162"/>
      <c r="F48" s="162"/>
      <c r="G48" s="162"/>
    </row>
    <row r="49" spans="2:7" ht="15.75" x14ac:dyDescent="0.25">
      <c r="B49" s="108" t="s">
        <v>112</v>
      </c>
      <c r="C49" s="162" t="s">
        <v>51</v>
      </c>
      <c r="D49" s="162"/>
      <c r="E49" s="162"/>
      <c r="F49" s="162"/>
      <c r="G49" s="162"/>
    </row>
    <row r="50" spans="2:7" ht="15.75" x14ac:dyDescent="0.25">
      <c r="B50" s="108" t="s">
        <v>113</v>
      </c>
      <c r="C50" s="162" t="s">
        <v>52</v>
      </c>
      <c r="D50" s="162"/>
      <c r="E50" s="162"/>
      <c r="F50" s="162"/>
      <c r="G50" s="162"/>
    </row>
    <row r="51" spans="2:7" ht="15.75" x14ac:dyDescent="0.25">
      <c r="B51" s="108" t="s">
        <v>114</v>
      </c>
      <c r="C51" s="162" t="s">
        <v>56</v>
      </c>
      <c r="D51" s="162"/>
      <c r="E51" s="162"/>
      <c r="F51" s="162"/>
      <c r="G51" s="162"/>
    </row>
    <row r="52" spans="2:7" ht="15.75" x14ac:dyDescent="0.25">
      <c r="B52" s="108" t="s">
        <v>115</v>
      </c>
      <c r="C52" s="162" t="s">
        <v>79</v>
      </c>
      <c r="D52" s="162"/>
      <c r="E52" s="162"/>
      <c r="F52" s="162"/>
      <c r="G52" s="162"/>
    </row>
    <row r="53" spans="2:7" ht="15.75" x14ac:dyDescent="0.25">
      <c r="B53" s="108" t="s">
        <v>116</v>
      </c>
      <c r="C53" s="172" t="s">
        <v>123</v>
      </c>
      <c r="D53" s="172"/>
      <c r="E53" s="172"/>
      <c r="F53" s="172"/>
      <c r="G53" s="172"/>
    </row>
    <row r="54" spans="2:7" ht="15.75" x14ac:dyDescent="0.25">
      <c r="B54" s="108" t="s">
        <v>117</v>
      </c>
      <c r="C54" s="172" t="s">
        <v>121</v>
      </c>
      <c r="D54" s="172"/>
      <c r="E54" s="172"/>
      <c r="F54" s="172"/>
      <c r="G54" s="172"/>
    </row>
    <row r="55" spans="2:7" ht="15.75" x14ac:dyDescent="0.25">
      <c r="B55" s="108" t="s">
        <v>119</v>
      </c>
      <c r="C55" s="172" t="s">
        <v>122</v>
      </c>
      <c r="D55" s="172"/>
      <c r="E55" s="172"/>
      <c r="F55" s="172"/>
      <c r="G55" s="172"/>
    </row>
    <row r="56" spans="2:7" ht="15.75" x14ac:dyDescent="0.25">
      <c r="B56" s="108" t="s">
        <v>120</v>
      </c>
      <c r="C56" s="172" t="s">
        <v>118</v>
      </c>
      <c r="D56" s="172"/>
      <c r="E56" s="172"/>
      <c r="F56" s="172"/>
      <c r="G56" s="172"/>
    </row>
  </sheetData>
  <mergeCells count="29">
    <mergeCell ref="C53:G53"/>
    <mergeCell ref="C55:G55"/>
    <mergeCell ref="C56:G56"/>
    <mergeCell ref="C54:G54"/>
    <mergeCell ref="C52:G52"/>
    <mergeCell ref="B9:G9"/>
    <mergeCell ref="B38:F38"/>
    <mergeCell ref="B39:F39"/>
    <mergeCell ref="B40:F40"/>
    <mergeCell ref="B7:G7"/>
    <mergeCell ref="C48:G48"/>
    <mergeCell ref="C49:G49"/>
    <mergeCell ref="C50:G50"/>
    <mergeCell ref="C51:G51"/>
    <mergeCell ref="B42:G42"/>
    <mergeCell ref="C43:G43"/>
    <mergeCell ref="C44:G44"/>
    <mergeCell ref="C45:G45"/>
    <mergeCell ref="C46:G46"/>
    <mergeCell ref="C47:G47"/>
    <mergeCell ref="B8:G8"/>
    <mergeCell ref="B1:G1"/>
    <mergeCell ref="B3:G3"/>
    <mergeCell ref="B4:G4"/>
    <mergeCell ref="B5:B6"/>
    <mergeCell ref="F5:F6"/>
    <mergeCell ref="G5:G6"/>
    <mergeCell ref="D5:E6"/>
    <mergeCell ref="B2:G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showGridLines="0" zoomScale="85" zoomScaleNormal="85" workbookViewId="0">
      <selection activeCell="C12" sqref="C12:G12"/>
    </sheetView>
  </sheetViews>
  <sheetFormatPr defaultColWidth="9.140625" defaultRowHeight="15" x14ac:dyDescent="0.25"/>
  <cols>
    <col min="1" max="1" width="3.28515625" customWidth="1"/>
    <col min="2" max="2" width="10.140625" customWidth="1"/>
    <col min="3" max="3" width="78.140625" customWidth="1"/>
    <col min="4" max="4" width="6.42578125" customWidth="1"/>
    <col min="5" max="5" width="9" style="2" customWidth="1"/>
    <col min="6" max="6" width="14.5703125" style="3" bestFit="1" customWidth="1"/>
    <col min="7" max="7" width="14.85546875" style="4" bestFit="1" customWidth="1"/>
    <col min="9" max="9" width="12.28515625" bestFit="1" customWidth="1"/>
    <col min="11" max="11" width="9.7109375" bestFit="1" customWidth="1"/>
  </cols>
  <sheetData>
    <row r="1" spans="2:7" ht="26.25" x14ac:dyDescent="0.4">
      <c r="B1" s="115" t="s">
        <v>74</v>
      </c>
      <c r="C1" s="116"/>
      <c r="D1" s="116"/>
      <c r="E1" s="116"/>
      <c r="F1" s="116"/>
      <c r="G1" s="117"/>
    </row>
    <row r="2" spans="2:7" ht="27.75" x14ac:dyDescent="0.5">
      <c r="B2" s="140" t="s">
        <v>75</v>
      </c>
      <c r="C2" s="141"/>
      <c r="D2" s="141"/>
      <c r="E2" s="141"/>
      <c r="F2" s="141"/>
      <c r="G2" s="142"/>
    </row>
    <row r="3" spans="2:7" x14ac:dyDescent="0.25">
      <c r="B3" s="118" t="s">
        <v>55</v>
      </c>
      <c r="C3" s="119"/>
      <c r="D3" s="119"/>
      <c r="E3" s="119"/>
      <c r="F3" s="119"/>
      <c r="G3" s="120"/>
    </row>
    <row r="4" spans="2:7" ht="15.75" thickBot="1" x14ac:dyDescent="0.3">
      <c r="B4" s="121" t="s">
        <v>82</v>
      </c>
      <c r="C4" s="122"/>
      <c r="D4" s="122"/>
      <c r="E4" s="122"/>
      <c r="F4" s="122"/>
      <c r="G4" s="123"/>
    </row>
    <row r="5" spans="2:7" ht="18.75" customHeight="1" x14ac:dyDescent="0.25">
      <c r="B5" s="132"/>
      <c r="C5" s="7" t="s">
        <v>37</v>
      </c>
      <c r="D5" s="158" t="s">
        <v>38</v>
      </c>
      <c r="E5" s="159"/>
      <c r="F5" s="138" t="str">
        <f>Summary!E5</f>
        <v>06.04.2026</v>
      </c>
      <c r="G5" s="156"/>
    </row>
    <row r="6" spans="2:7" ht="19.5" customHeight="1" thickBot="1" x14ac:dyDescent="0.3">
      <c r="B6" s="133"/>
      <c r="C6" s="8" t="s">
        <v>73</v>
      </c>
      <c r="D6" s="160"/>
      <c r="E6" s="161"/>
      <c r="F6" s="139"/>
      <c r="G6" s="157"/>
    </row>
    <row r="7" spans="2:7" ht="36.75" customHeight="1" thickBot="1" x14ac:dyDescent="0.3">
      <c r="B7" s="109" t="s">
        <v>101</v>
      </c>
      <c r="C7" s="110"/>
      <c r="D7" s="110"/>
      <c r="E7" s="110"/>
      <c r="F7" s="110"/>
      <c r="G7" s="111"/>
    </row>
    <row r="8" spans="2:7" ht="16.5" thickBot="1" x14ac:dyDescent="0.3">
      <c r="B8" s="177" t="s">
        <v>0</v>
      </c>
      <c r="C8" s="178"/>
      <c r="D8" s="178"/>
      <c r="E8" s="178"/>
      <c r="F8" s="178"/>
      <c r="G8" s="179"/>
    </row>
    <row r="9" spans="2:7" ht="16.5" thickBot="1" x14ac:dyDescent="0.3">
      <c r="B9" s="180" t="s">
        <v>10</v>
      </c>
      <c r="C9" s="181"/>
      <c r="D9" s="181"/>
      <c r="E9" s="181"/>
      <c r="F9" s="181"/>
      <c r="G9" s="182"/>
    </row>
    <row r="10" spans="2:7" ht="19.5" thickBot="1" x14ac:dyDescent="0.3">
      <c r="B10" s="183" t="s">
        <v>44</v>
      </c>
      <c r="C10" s="184"/>
      <c r="D10" s="184"/>
      <c r="E10" s="184"/>
      <c r="F10" s="184"/>
      <c r="G10" s="185"/>
    </row>
    <row r="11" spans="2:7" ht="15.75" x14ac:dyDescent="0.25">
      <c r="B11" s="32">
        <v>1</v>
      </c>
      <c r="C11" s="186" t="s">
        <v>63</v>
      </c>
      <c r="D11" s="187"/>
      <c r="E11" s="187"/>
      <c r="F11" s="187"/>
      <c r="G11" s="188"/>
    </row>
    <row r="12" spans="2:7" ht="15.75" x14ac:dyDescent="0.25">
      <c r="B12" s="173">
        <v>2</v>
      </c>
      <c r="C12" s="174" t="s">
        <v>64</v>
      </c>
      <c r="D12" s="175"/>
      <c r="E12" s="175"/>
      <c r="F12" s="175"/>
      <c r="G12" s="176"/>
    </row>
    <row r="13" spans="2:7" ht="15.75" x14ac:dyDescent="0.25">
      <c r="B13" s="173"/>
      <c r="C13" s="175" t="s">
        <v>65</v>
      </c>
      <c r="D13" s="175"/>
      <c r="E13" s="175"/>
      <c r="F13" s="175"/>
      <c r="G13" s="176"/>
    </row>
    <row r="14" spans="2:7" ht="15.75" x14ac:dyDescent="0.25">
      <c r="B14" s="173"/>
      <c r="C14" s="175" t="s">
        <v>66</v>
      </c>
      <c r="D14" s="175"/>
      <c r="E14" s="175"/>
      <c r="F14" s="175"/>
      <c r="G14" s="176"/>
    </row>
    <row r="15" spans="2:7" ht="15.75" x14ac:dyDescent="0.25">
      <c r="B15" s="173"/>
      <c r="C15" s="175" t="s">
        <v>67</v>
      </c>
      <c r="D15" s="175"/>
      <c r="E15" s="175"/>
      <c r="F15" s="175"/>
      <c r="G15" s="176"/>
    </row>
    <row r="16" spans="2:7" ht="15.75" x14ac:dyDescent="0.25">
      <c r="B16" s="173"/>
      <c r="C16" s="192" t="s">
        <v>45</v>
      </c>
      <c r="D16" s="193"/>
      <c r="E16" s="193"/>
      <c r="F16" s="193"/>
      <c r="G16" s="194"/>
    </row>
    <row r="17" spans="2:7" ht="15.75" x14ac:dyDescent="0.25">
      <c r="B17" s="14">
        <v>3</v>
      </c>
      <c r="C17" s="164" t="s">
        <v>46</v>
      </c>
      <c r="D17" s="164"/>
      <c r="E17" s="164"/>
      <c r="F17" s="164"/>
      <c r="G17" s="195"/>
    </row>
    <row r="18" spans="2:7" ht="15.75" x14ac:dyDescent="0.25">
      <c r="B18" s="14">
        <v>4</v>
      </c>
      <c r="C18" s="164" t="s">
        <v>47</v>
      </c>
      <c r="D18" s="164"/>
      <c r="E18" s="164"/>
      <c r="F18" s="164"/>
      <c r="G18" s="195"/>
    </row>
    <row r="19" spans="2:7" ht="32.25" customHeight="1" x14ac:dyDescent="0.25">
      <c r="B19" s="14">
        <v>5</v>
      </c>
      <c r="C19" s="164" t="s">
        <v>48</v>
      </c>
      <c r="D19" s="164"/>
      <c r="E19" s="164"/>
      <c r="F19" s="164"/>
      <c r="G19" s="195"/>
    </row>
    <row r="20" spans="2:7" ht="15.75" x14ac:dyDescent="0.25">
      <c r="B20" s="14">
        <v>6</v>
      </c>
      <c r="C20" s="162" t="s">
        <v>49</v>
      </c>
      <c r="D20" s="162"/>
      <c r="E20" s="162"/>
      <c r="F20" s="162"/>
      <c r="G20" s="189"/>
    </row>
    <row r="21" spans="2:7" ht="15.75" x14ac:dyDescent="0.25">
      <c r="B21" s="14">
        <v>7</v>
      </c>
      <c r="C21" s="162" t="s">
        <v>50</v>
      </c>
      <c r="D21" s="162"/>
      <c r="E21" s="162"/>
      <c r="F21" s="162"/>
      <c r="G21" s="189"/>
    </row>
    <row r="22" spans="2:7" ht="15.75" x14ac:dyDescent="0.25">
      <c r="B22" s="14">
        <v>8</v>
      </c>
      <c r="C22" s="162" t="s">
        <v>51</v>
      </c>
      <c r="D22" s="162"/>
      <c r="E22" s="162"/>
      <c r="F22" s="162"/>
      <c r="G22" s="189"/>
    </row>
    <row r="23" spans="2:7" ht="15.75" x14ac:dyDescent="0.25">
      <c r="B23" s="14">
        <v>9</v>
      </c>
      <c r="C23" s="162" t="s">
        <v>52</v>
      </c>
      <c r="D23" s="162"/>
      <c r="E23" s="162"/>
      <c r="F23" s="162"/>
      <c r="G23" s="189"/>
    </row>
    <row r="24" spans="2:7" ht="16.5" thickBot="1" x14ac:dyDescent="0.3">
      <c r="B24" s="33">
        <v>10</v>
      </c>
      <c r="C24" s="190" t="s">
        <v>56</v>
      </c>
      <c r="D24" s="190"/>
      <c r="E24" s="190"/>
      <c r="F24" s="190"/>
      <c r="G24" s="191"/>
    </row>
  </sheetData>
  <mergeCells count="27">
    <mergeCell ref="C22:G22"/>
    <mergeCell ref="C23:G23"/>
    <mergeCell ref="C24:G24"/>
    <mergeCell ref="C16:G16"/>
    <mergeCell ref="C17:G17"/>
    <mergeCell ref="C18:G18"/>
    <mergeCell ref="C19:G19"/>
    <mergeCell ref="C20:G20"/>
    <mergeCell ref="C21:G21"/>
    <mergeCell ref="B7:G7"/>
    <mergeCell ref="B8:G8"/>
    <mergeCell ref="B9:G9"/>
    <mergeCell ref="B10:G10"/>
    <mergeCell ref="C11:G11"/>
    <mergeCell ref="B12:B16"/>
    <mergeCell ref="C12:G12"/>
    <mergeCell ref="C13:G13"/>
    <mergeCell ref="C14:G14"/>
    <mergeCell ref="C15:G15"/>
    <mergeCell ref="B1:G1"/>
    <mergeCell ref="B3:G3"/>
    <mergeCell ref="B4:G4"/>
    <mergeCell ref="B5:B6"/>
    <mergeCell ref="F5:F6"/>
    <mergeCell ref="G5:G6"/>
    <mergeCell ref="D5:E6"/>
    <mergeCell ref="B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HS</vt:lpstr>
      <vt:lpstr>LS</vt:lpstr>
      <vt:lpstr>TERMS AND CONDITIONS</vt:lpstr>
      <vt:lpstr>HS!Print_Area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2026-04-06T08:55:57Z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