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 defaultThemeVersion="124226"/>
  <xr:revisionPtr revIDLastSave="0" documentId="13_ncr:1_{92F5CE9C-7004-45C3-9DAB-B40090B1F822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BOQ" sheetId="3" r:id="rId1"/>
  </sheets>
  <calcPr calcId="179021"/>
</workbook>
</file>

<file path=xl/calcChain.xml><?xml version="1.0" encoding="utf-8"?>
<calcChain xmlns="http://schemas.openxmlformats.org/spreadsheetml/2006/main">
  <c r="F52" i="3" l="1"/>
  <c r="F49" i="3" l="1"/>
  <c r="F37" i="3" l="1"/>
  <c r="F36" i="3"/>
  <c r="F35" i="3"/>
  <c r="F34" i="3"/>
  <c r="F21" i="3" l="1"/>
  <c r="F20" i="3"/>
  <c r="F19" i="3"/>
  <c r="F18" i="3"/>
  <c r="F17" i="3"/>
  <c r="F44" i="3" l="1"/>
  <c r="F58" i="3" l="1"/>
  <c r="F33" i="3"/>
  <c r="F30" i="3"/>
  <c r="F14" i="3" l="1"/>
  <c r="F56" i="3" l="1"/>
  <c r="F55" i="3"/>
  <c r="F54" i="3"/>
  <c r="F51" i="3"/>
  <c r="F50" i="3"/>
  <c r="F47" i="3"/>
  <c r="F46" i="3"/>
  <c r="F43" i="3"/>
  <c r="F41" i="3"/>
  <c r="F39" i="3"/>
  <c r="F38" i="3"/>
  <c r="F32" i="3"/>
  <c r="F29" i="3"/>
  <c r="F22" i="3"/>
  <c r="F16" i="3"/>
  <c r="F13" i="3"/>
  <c r="F59" i="3" l="1"/>
  <c r="F60" i="3" s="1"/>
  <c r="F61" i="3" s="1"/>
  <c r="F23" i="3"/>
  <c r="F24" i="3" s="1"/>
  <c r="F25" i="3" s="1"/>
</calcChain>
</file>

<file path=xl/sharedStrings.xml><?xml version="1.0" encoding="utf-8"?>
<sst xmlns="http://schemas.openxmlformats.org/spreadsheetml/2006/main" count="111" uniqueCount="84">
  <si>
    <t>BILL OF QUANTITIES</t>
  </si>
  <si>
    <t xml:space="preserve">HIGH SIDE WORK </t>
  </si>
  <si>
    <t xml:space="preserve">SR. NO. </t>
  </si>
  <si>
    <t>DETAILS  OF MACHINES</t>
  </si>
  <si>
    <t>UNIT</t>
  </si>
  <si>
    <t>QTY.</t>
  </si>
  <si>
    <t>BASIC RATE</t>
  </si>
  <si>
    <t>AMOUNT</t>
  </si>
  <si>
    <t>Nos.</t>
  </si>
  <si>
    <t>Sub Total</t>
  </si>
  <si>
    <t>GST 28%</t>
  </si>
  <si>
    <t>Total (High Side)</t>
  </si>
  <si>
    <t xml:space="preserve">LOW SIDE WORK </t>
  </si>
  <si>
    <t xml:space="preserve">Sr. No. </t>
  </si>
  <si>
    <t xml:space="preserve">Description </t>
  </si>
  <si>
    <t>Unit</t>
  </si>
  <si>
    <t>Rmt</t>
  </si>
  <si>
    <t>A</t>
  </si>
  <si>
    <t>Nos</t>
  </si>
  <si>
    <t>Total Basic Low side for machine installation</t>
  </si>
  <si>
    <t>GST 18%</t>
  </si>
  <si>
    <t>Total (Low Side)</t>
  </si>
  <si>
    <t>Daikin Outdoor Units</t>
  </si>
  <si>
    <t>B</t>
  </si>
  <si>
    <t>Daikin Indoor Units</t>
  </si>
  <si>
    <t>Each</t>
  </si>
  <si>
    <t>Lot</t>
  </si>
  <si>
    <t xml:space="preserve">Refnets </t>
  </si>
  <si>
    <t xml:space="preserve">Standard Installation, Testing &amp; Commissioning Charges for VRV Indoor Units </t>
  </si>
  <si>
    <t>Refrigerant Piping with Rubber Nitrile insulation</t>
  </si>
  <si>
    <t xml:space="preserve">Control Cabling : </t>
  </si>
  <si>
    <t xml:space="preserve">Drain Pipe </t>
  </si>
  <si>
    <t>Refrigerant Charging  &amp; Nitrogen Testing</t>
  </si>
  <si>
    <t xml:space="preserve">Kg's </t>
  </si>
  <si>
    <t>Standard Installation, Testing &amp; Commissioning Charges for VRV Outdoor Unit  and VRV indoor unit</t>
  </si>
  <si>
    <t>L/S</t>
  </si>
  <si>
    <t>C</t>
  </si>
  <si>
    <t>Company Name</t>
  </si>
  <si>
    <t xml:space="preserve"> Dated </t>
  </si>
  <si>
    <t xml:space="preserve">Installation Refnets (Y-Distribution) Joints  for Units </t>
  </si>
  <si>
    <t>Ducting work</t>
  </si>
  <si>
    <t>Canvas Connection</t>
  </si>
  <si>
    <t>Supply and Installation of fire rated Canvass Connection</t>
  </si>
  <si>
    <t xml:space="preserve">Nos </t>
  </si>
  <si>
    <t>Transportation of Material Oxy Acytlene Set / Nitrogen and Other tools.</t>
  </si>
  <si>
    <t>Lifting Shifting</t>
  </si>
  <si>
    <t>Supply &amp; Labour towards Communication Cable betweem IDU to ODU 2 Core 1.5 Sqmm  conduits</t>
  </si>
  <si>
    <t>Supply &amp; Labour charges towards PVC Drain Piping 50mm</t>
  </si>
  <si>
    <t>Supply &amp; Labour charges towards PVC Drain Piping 40mm</t>
  </si>
  <si>
    <t>Supply &amp; Installation of Linear Grill</t>
  </si>
  <si>
    <t>Sqft</t>
  </si>
  <si>
    <t>Supply &amp; Installation towards Copper pipe with Nitrile Insulation 19mm as Required - Elbows/Cupling /Wooden Supports Etc. for VRV Units</t>
  </si>
  <si>
    <t>Labour charges towards Installation of 20 HP VRV Outdoor Unit.</t>
  </si>
  <si>
    <t>AEON AIRCONDITIONING SOLUTIONS</t>
  </si>
  <si>
    <t>Complete Airconditioning solutions.</t>
  </si>
  <si>
    <t>Supply of Daikin Make 20 HP VRV Outdoor Unit Top Discharge - RXQ20ARY6</t>
  </si>
  <si>
    <t xml:space="preserve">Kath N Ghat Restaurant </t>
  </si>
  <si>
    <t>Site Address: - Thane</t>
  </si>
  <si>
    <t>Supply of Daikin Make VRV Ductable AC Indoor Unit 8.3 TR - FXMQ250NVE6</t>
  </si>
  <si>
    <t>Supply and Installation of Daikin VRV Ductable Airconditioners</t>
  </si>
  <si>
    <t>Labour charges towards Installation of 16 HP VRV Outdoor Unit.</t>
  </si>
  <si>
    <t>Labour charges towards Installation of VRV Ductable AC Indoor Unit 8.3 TR</t>
  </si>
  <si>
    <t>Labour charges towards Nitrogen Pressure Testing, vaccuming, gas charging and Start up Commissioning of 20 HP &amp; 16 HP VRV outdoor Units.</t>
  </si>
  <si>
    <t>Cowl piece for outdoor unit</t>
  </si>
  <si>
    <t>Supply &amp; Labour towards Power Cable betweem IDU to ODU 3 Core 1.5 Sqmm conduits</t>
  </si>
  <si>
    <t xml:space="preserve"> </t>
  </si>
  <si>
    <t>Supply &amp; Installation of Oval ducting with Nitrile Insulation with clamp supports etc.</t>
  </si>
  <si>
    <t>Supply of Daikin Make 16 HP VRV Outdoor Unit Top Discharge - RXQ16ARY6</t>
  </si>
  <si>
    <t>Office No. 108 &amp; 109, Devashree Garden Commercial Complex, R.W. Sawant Marg, Above Sheetal Dairy,</t>
  </si>
  <si>
    <t>Rutu Park, Thane - 4000601, Maharashtra. Email: services@aeonacsolutions.com / projects@aeonacsolutions.com  Mob. No. - 9322334106</t>
  </si>
  <si>
    <t>Supply of Daikin Make VRV Cassette AC Indoor Unit 4.1 TR - FXFSQ125ARV16</t>
  </si>
  <si>
    <t>Supply of Daikin Make VRV Cassette AC Indoor Unit 2.66 TR - FXFSQ80ARV16</t>
  </si>
  <si>
    <t>Supply of Daikin Make VRV Cassette AC Indoor Unit 1.08 TR - FXFSQ32ARV16</t>
  </si>
  <si>
    <t>Supply of Daikin Make VRV Floor standing type AC Indoor Unit 1.6 TR - FXLQ50MAVE</t>
  </si>
  <si>
    <t>Supply of Daikin Make VRV Hi Wall AC Indoor Unit 1.08 TR - FXAQ32ARVE6</t>
  </si>
  <si>
    <t>Labour charges towards Installation of VRV Cassette AC Indoor Unit 4.1 TR</t>
  </si>
  <si>
    <t>Labour charges towards Installation of VRV Cassette AC Indoor Unit 2.66 TR</t>
  </si>
  <si>
    <t>Labour charges towards Installation of VRV Cassette AC Indoor Unit 1.08 TR</t>
  </si>
  <si>
    <t xml:space="preserve">Labour charges towards Installation of VRV Floor standing type AC Indoor Unit 1.6 TR </t>
  </si>
  <si>
    <t>Labour charges towards Installation of VRV Hi Wall AC Indoor Unit 1.08 TR</t>
  </si>
  <si>
    <t>Labour charges towards Supply and Installation of Fresh Air Fan 500 CFM/10mm Static for Ductable ACs</t>
  </si>
  <si>
    <t>20.11.2023</t>
  </si>
  <si>
    <t>Supply &amp; Installation of Wire mesh</t>
  </si>
  <si>
    <t>Note - Modification of MS Stand For VRV IDU &amp; ODU unit, Civil work and Mathadi charges will be under customer's scope.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</si>
</sst>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,##0.00;[Red]#,##0.00"/>
    <numFmt numFmtId="165" formatCode="_(* #,##0.00_);_(* \(#,##0.00\);_(* &quot;-&quot;??_);_(@_)"/>
    <numFmt numFmtId="166" formatCode="&quot;₹&quot;\ #,##0.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</font>
    <font>
      <sz val="9"/>
      <color rgb="FF002060"/>
      <name val="Arial"/>
      <family val="2"/>
    </font>
    <font>
      <b/>
      <sz val="20"/>
      <color rgb="FF002060"/>
      <name val="Arial"/>
      <family val="2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Helv"/>
      <charset val="204"/>
    </font>
    <font>
      <b/>
      <sz val="14"/>
      <color theme="1"/>
      <name val="Calibri"/>
      <family val="2"/>
      <scheme val="minor"/>
    </font>
    <font>
      <sz val="20"/>
      <color rgb="FF002060"/>
      <name val="Brush Script MT"/>
      <family val="4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5" fillId="0" borderId="0"/>
    <xf numFmtId="0" fontId="19" fillId="0" borderId="0"/>
  </cellStyleXfs>
  <cellXfs count="11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0" fillId="0" borderId="0" xfId="1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1" fontId="10" fillId="0" borderId="1" xfId="3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3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0" fillId="0" borderId="1" xfId="3" applyFont="1" applyBorder="1" applyAlignment="1">
      <alignment vertical="center"/>
    </xf>
    <xf numFmtId="0" fontId="10" fillId="0" borderId="1" xfId="3" applyFont="1" applyBorder="1" applyAlignment="1">
      <alignment horizontal="center" vertical="center"/>
    </xf>
    <xf numFmtId="1" fontId="10" fillId="0" borderId="1" xfId="3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165" fontId="10" fillId="0" borderId="6" xfId="2" applyNumberFormat="1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166" fontId="10" fillId="0" borderId="6" xfId="2" applyNumberFormat="1" applyFont="1" applyBorder="1" applyAlignment="1">
      <alignment horizontal="right" vertical="center"/>
    </xf>
    <xf numFmtId="166" fontId="3" fillId="0" borderId="6" xfId="1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9" fillId="0" borderId="1" xfId="0" applyFont="1" applyBorder="1" applyAlignment="1">
      <alignment vertical="center"/>
    </xf>
    <xf numFmtId="0" fontId="13" fillId="0" borderId="1" xfId="3" applyFont="1" applyBorder="1" applyAlignment="1">
      <alignment vertical="center"/>
    </xf>
    <xf numFmtId="0" fontId="20" fillId="4" borderId="0" xfId="0" applyFont="1" applyFill="1"/>
    <xf numFmtId="0" fontId="0" fillId="4" borderId="0" xfId="0" applyFill="1"/>
    <xf numFmtId="164" fontId="0" fillId="4" borderId="0" xfId="0" applyNumberFormat="1" applyFill="1"/>
    <xf numFmtId="166" fontId="10" fillId="0" borderId="1" xfId="2" applyNumberFormat="1" applyFont="1" applyBorder="1" applyAlignment="1">
      <alignment vertical="center"/>
    </xf>
    <xf numFmtId="166" fontId="7" fillId="0" borderId="1" xfId="0" applyNumberFormat="1" applyFont="1" applyBorder="1" applyAlignment="1">
      <alignment vertical="center" wrapText="1"/>
    </xf>
    <xf numFmtId="166" fontId="8" fillId="0" borderId="1" xfId="0" applyNumberFormat="1" applyFont="1" applyBorder="1" applyAlignment="1">
      <alignment horizontal="right" vertical="center" wrapText="1"/>
    </xf>
    <xf numFmtId="166" fontId="8" fillId="0" borderId="6" xfId="0" applyNumberFormat="1" applyFont="1" applyBorder="1" applyAlignment="1">
      <alignment horizontal="right" vertical="center" wrapText="1"/>
    </xf>
    <xf numFmtId="166" fontId="10" fillId="0" borderId="1" xfId="2" applyNumberFormat="1" applyFont="1" applyBorder="1" applyAlignment="1">
      <alignment horizontal="right" vertical="center"/>
    </xf>
    <xf numFmtId="166" fontId="10" fillId="0" borderId="1" xfId="1" applyNumberFormat="1" applyFont="1" applyBorder="1" applyAlignment="1">
      <alignment vertical="center"/>
    </xf>
    <xf numFmtId="166" fontId="3" fillId="0" borderId="4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4" borderId="0" xfId="1" applyNumberFormat="1" applyFont="1" applyFill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166" fontId="6" fillId="0" borderId="8" xfId="0" applyNumberFormat="1" applyFont="1" applyBorder="1" applyAlignment="1">
      <alignment horizontal="center" vertical="center" wrapText="1"/>
    </xf>
    <xf numFmtId="166" fontId="3" fillId="0" borderId="9" xfId="1" applyNumberFormat="1" applyFont="1" applyFill="1" applyBorder="1" applyAlignment="1">
      <alignment horizontal="right" vertical="center" wrapText="1"/>
    </xf>
    <xf numFmtId="0" fontId="11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left" wrapText="1"/>
    </xf>
    <xf numFmtId="0" fontId="8" fillId="0" borderId="2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166" fontId="10" fillId="0" borderId="25" xfId="0" applyNumberFormat="1" applyFont="1" applyBorder="1" applyAlignment="1">
      <alignment horizontal="center" vertical="center" wrapText="1"/>
    </xf>
    <xf numFmtId="166" fontId="10" fillId="0" borderId="26" xfId="2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166" fontId="6" fillId="0" borderId="4" xfId="0" applyNumberFormat="1" applyFont="1" applyBorder="1" applyAlignment="1">
      <alignment horizontal="center" vertical="center" wrapText="1"/>
    </xf>
    <xf numFmtId="166" fontId="3" fillId="0" borderId="23" xfId="1" applyNumberFormat="1" applyFont="1" applyFill="1" applyBorder="1" applyAlignment="1">
      <alignment horizontal="right" vertical="center" wrapText="1"/>
    </xf>
    <xf numFmtId="166" fontId="7" fillId="0" borderId="6" xfId="0" applyNumberFormat="1" applyFont="1" applyBorder="1" applyAlignment="1">
      <alignment horizontal="right" vertical="center" wrapText="1"/>
    </xf>
    <xf numFmtId="166" fontId="10" fillId="0" borderId="6" xfId="1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0" fillId="4" borderId="0" xfId="0" applyNumberFormat="1" applyFill="1" applyAlignment="1">
      <alignment horizontal="center"/>
    </xf>
    <xf numFmtId="0" fontId="3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6" fillId="3" borderId="20" xfId="0" applyFont="1" applyFill="1" applyBorder="1" applyAlignment="1">
      <alignment horizontal="center" vertical="center" wrapText="1"/>
    </xf>
    <xf numFmtId="0" fontId="16" fillId="3" borderId="2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8" fillId="2" borderId="23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22" xfId="0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18" xfId="0" applyFont="1" applyBorder="1" applyAlignment="1">
      <alignment horizontal="center"/>
    </xf>
  </cellXfs>
  <cellStyles count="7">
    <cellStyle name="Comma" xfId="1" builtinId="3"/>
    <cellStyle name="Comma 2" xfId="4" xr:uid="{00000000-0005-0000-0000-000001000000}"/>
    <cellStyle name="Comma 2 2" xfId="2" xr:uid="{00000000-0005-0000-0000-000002000000}"/>
    <cellStyle name="Normal" xfId="0" builtinId="0"/>
    <cellStyle name="Normal 10" xfId="5" xr:uid="{00000000-0005-0000-0000-000004000000}"/>
    <cellStyle name="Normal 2 2" xfId="3" xr:uid="{00000000-0005-0000-0000-000005000000}"/>
    <cellStyle name="Style 1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104775</xdr:rowOff>
    </xdr:from>
    <xdr:to>
      <xdr:col>1</xdr:col>
      <xdr:colOff>810357</xdr:colOff>
      <xdr:row>2</xdr:row>
      <xdr:rowOff>164856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D1DC6F-37B9-4D9C-ABD4-D60AF32F362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104775"/>
          <a:ext cx="1381857" cy="74588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D4473-FA54-4814-B166-DA25F00368E3}">
  <sheetPr>
    <pageSetUpPr fitToPage="1"/>
  </sheetPr>
  <dimension ref="A1:H63"/>
  <sheetViews>
    <sheetView showGridLines="0" tabSelected="1" zoomScaleNormal="100" workbookViewId="0">
      <selection activeCell="G1" sqref="G1"/>
    </sheetView>
  </sheetViews>
  <sheetFormatPr defaultRowHeight="15"/>
  <cols>
    <col min="1" max="1" width="10.140625" customWidth="1"/>
    <col min="2" max="2" width="80.85546875" customWidth="1"/>
    <col min="3" max="3" width="6.42578125" customWidth="1"/>
    <col min="4" max="4" width="7.42578125" style="4" customWidth="1"/>
    <col min="5" max="5" width="11.85546875" style="5" customWidth="1"/>
    <col min="6" max="6" width="12.7109375" style="6" bestFit="1" customWidth="1"/>
    <col min="9" max="9" width="12" bestFit="1" customWidth="1"/>
  </cols>
  <sheetData>
    <row r="1" spans="1:6" ht="26.25">
      <c r="A1" s="97" t="s">
        <v>53</v>
      </c>
      <c r="B1" s="98"/>
      <c r="C1" s="98"/>
      <c r="D1" s="98"/>
      <c r="E1" s="98"/>
      <c r="F1" s="99"/>
    </row>
    <row r="2" spans="1:6" ht="27.75">
      <c r="A2" s="116" t="s">
        <v>54</v>
      </c>
      <c r="B2" s="117"/>
      <c r="C2" s="117"/>
      <c r="D2" s="117"/>
      <c r="E2" s="117"/>
      <c r="F2" s="118"/>
    </row>
    <row r="3" spans="1:6">
      <c r="A3" s="100" t="s">
        <v>68</v>
      </c>
      <c r="B3" s="101"/>
      <c r="C3" s="101"/>
      <c r="D3" s="101"/>
      <c r="E3" s="101"/>
      <c r="F3" s="102"/>
    </row>
    <row r="4" spans="1:6" ht="15.75" thickBot="1">
      <c r="A4" s="103" t="s">
        <v>69</v>
      </c>
      <c r="B4" s="104"/>
      <c r="C4" s="104"/>
      <c r="D4" s="104"/>
      <c r="E4" s="104"/>
      <c r="F4" s="105"/>
    </row>
    <row r="5" spans="1:6" ht="15.75">
      <c r="A5" s="106"/>
      <c r="B5" s="33" t="s">
        <v>37</v>
      </c>
      <c r="C5" s="108"/>
      <c r="D5" s="110" t="s">
        <v>38</v>
      </c>
      <c r="E5" s="112" t="s">
        <v>81</v>
      </c>
      <c r="F5" s="114"/>
    </row>
    <row r="6" spans="1:6" ht="16.5" thickBot="1">
      <c r="A6" s="107"/>
      <c r="B6" s="34" t="s">
        <v>56</v>
      </c>
      <c r="C6" s="109"/>
      <c r="D6" s="111"/>
      <c r="E6" s="113"/>
      <c r="F6" s="115"/>
    </row>
    <row r="7" spans="1:6">
      <c r="A7" s="88" t="s">
        <v>57</v>
      </c>
      <c r="B7" s="89"/>
      <c r="C7" s="89"/>
      <c r="D7" s="89"/>
      <c r="E7" s="89"/>
      <c r="F7" s="90"/>
    </row>
    <row r="8" spans="1:6">
      <c r="A8" s="91" t="s">
        <v>0</v>
      </c>
      <c r="B8" s="92"/>
      <c r="C8" s="92"/>
      <c r="D8" s="92"/>
      <c r="E8" s="92"/>
      <c r="F8" s="93"/>
    </row>
    <row r="9" spans="1:6">
      <c r="A9" s="82" t="s">
        <v>1</v>
      </c>
      <c r="B9" s="83"/>
      <c r="C9" s="83"/>
      <c r="D9" s="83"/>
      <c r="E9" s="83"/>
      <c r="F9" s="84"/>
    </row>
    <row r="10" spans="1:6">
      <c r="A10" s="23" t="s">
        <v>2</v>
      </c>
      <c r="B10" s="18" t="s">
        <v>3</v>
      </c>
      <c r="C10" s="18" t="s">
        <v>4</v>
      </c>
      <c r="D10" s="18" t="s">
        <v>5</v>
      </c>
      <c r="E10" s="18" t="s">
        <v>6</v>
      </c>
      <c r="F10" s="24" t="s">
        <v>7</v>
      </c>
    </row>
    <row r="11" spans="1:6">
      <c r="A11" s="94" t="s">
        <v>59</v>
      </c>
      <c r="B11" s="95"/>
      <c r="C11" s="95"/>
      <c r="D11" s="95"/>
      <c r="E11" s="95"/>
      <c r="F11" s="96"/>
    </row>
    <row r="12" spans="1:6">
      <c r="A12" s="25" t="s">
        <v>17</v>
      </c>
      <c r="B12" s="42" t="s">
        <v>22</v>
      </c>
      <c r="C12" s="7"/>
      <c r="D12" s="7"/>
      <c r="E12" s="19"/>
      <c r="F12" s="26"/>
    </row>
    <row r="13" spans="1:6">
      <c r="A13" s="27">
        <v>1</v>
      </c>
      <c r="B13" s="43" t="s">
        <v>55</v>
      </c>
      <c r="C13" s="7" t="s">
        <v>8</v>
      </c>
      <c r="D13" s="7">
        <v>1</v>
      </c>
      <c r="E13" s="38"/>
      <c r="F13" s="40">
        <f>SUM(D13*E13)</f>
        <v>0</v>
      </c>
    </row>
    <row r="14" spans="1:6">
      <c r="A14" s="27">
        <v>2</v>
      </c>
      <c r="B14" s="43" t="s">
        <v>67</v>
      </c>
      <c r="C14" s="7" t="s">
        <v>8</v>
      </c>
      <c r="D14" s="7">
        <v>1</v>
      </c>
      <c r="E14" s="38"/>
      <c r="F14" s="40">
        <f>SUM(D14*E14)</f>
        <v>0</v>
      </c>
    </row>
    <row r="15" spans="1:6">
      <c r="A15" s="25" t="s">
        <v>23</v>
      </c>
      <c r="B15" s="42" t="s">
        <v>24</v>
      </c>
      <c r="C15" s="7"/>
      <c r="D15" s="7"/>
      <c r="E15" s="38"/>
      <c r="F15" s="40"/>
    </row>
    <row r="16" spans="1:6">
      <c r="A16" s="27">
        <v>1</v>
      </c>
      <c r="B16" s="44" t="s">
        <v>58</v>
      </c>
      <c r="C16" s="7" t="s">
        <v>8</v>
      </c>
      <c r="D16" s="7">
        <v>2</v>
      </c>
      <c r="E16" s="38"/>
      <c r="F16" s="40">
        <f t="shared" ref="F16" si="0">SUM(D16*E16)</f>
        <v>0</v>
      </c>
    </row>
    <row r="17" spans="1:6">
      <c r="A17" s="27">
        <v>2</v>
      </c>
      <c r="B17" s="44" t="s">
        <v>70</v>
      </c>
      <c r="C17" s="7" t="s">
        <v>8</v>
      </c>
      <c r="D17" s="7">
        <v>3</v>
      </c>
      <c r="E17" s="38"/>
      <c r="F17" s="40">
        <f t="shared" ref="F17" si="1">SUM(D17*E17)</f>
        <v>0</v>
      </c>
    </row>
    <row r="18" spans="1:6">
      <c r="A18" s="27">
        <v>3</v>
      </c>
      <c r="B18" s="44" t="s">
        <v>71</v>
      </c>
      <c r="C18" s="7" t="s">
        <v>8</v>
      </c>
      <c r="D18" s="7">
        <v>1</v>
      </c>
      <c r="E18" s="38"/>
      <c r="F18" s="40">
        <f t="shared" ref="F18" si="2">SUM(D18*E18)</f>
        <v>0</v>
      </c>
    </row>
    <row r="19" spans="1:6">
      <c r="A19" s="27">
        <v>4</v>
      </c>
      <c r="B19" s="44" t="s">
        <v>72</v>
      </c>
      <c r="C19" s="7" t="s">
        <v>8</v>
      </c>
      <c r="D19" s="7">
        <v>1</v>
      </c>
      <c r="E19" s="38"/>
      <c r="F19" s="40">
        <f t="shared" ref="F19" si="3">SUM(D19*E19)</f>
        <v>0</v>
      </c>
    </row>
    <row r="20" spans="1:6">
      <c r="A20" s="27">
        <v>5</v>
      </c>
      <c r="B20" s="44" t="s">
        <v>73</v>
      </c>
      <c r="C20" s="7" t="s">
        <v>8</v>
      </c>
      <c r="D20" s="7">
        <v>1</v>
      </c>
      <c r="E20" s="38"/>
      <c r="F20" s="40">
        <f t="shared" ref="F20:F21" si="4">SUM(D20*E20)</f>
        <v>0</v>
      </c>
    </row>
    <row r="21" spans="1:6">
      <c r="A21" s="27">
        <v>6</v>
      </c>
      <c r="B21" s="44" t="s">
        <v>74</v>
      </c>
      <c r="C21" s="7" t="s">
        <v>8</v>
      </c>
      <c r="D21" s="7">
        <v>1</v>
      </c>
      <c r="E21" s="38"/>
      <c r="F21" s="40">
        <f t="shared" si="4"/>
        <v>0</v>
      </c>
    </row>
    <row r="22" spans="1:6" ht="15.75" thickBot="1">
      <c r="A22" s="65" t="s">
        <v>36</v>
      </c>
      <c r="B22" s="66" t="s">
        <v>27</v>
      </c>
      <c r="C22" s="67" t="s">
        <v>8</v>
      </c>
      <c r="D22" s="68">
        <v>7</v>
      </c>
      <c r="E22" s="69"/>
      <c r="F22" s="70">
        <f>SUM(D22*E22)</f>
        <v>0</v>
      </c>
    </row>
    <row r="23" spans="1:6">
      <c r="A23" s="35"/>
      <c r="B23" s="79" t="s">
        <v>9</v>
      </c>
      <c r="C23" s="71"/>
      <c r="D23" s="72"/>
      <c r="E23" s="73"/>
      <c r="F23" s="74">
        <f>SUM(F13:F22)</f>
        <v>0</v>
      </c>
    </row>
    <row r="24" spans="1:6">
      <c r="A24" s="28"/>
      <c r="B24" s="80" t="s">
        <v>10</v>
      </c>
      <c r="C24" s="2"/>
      <c r="D24" s="3"/>
      <c r="E24" s="39"/>
      <c r="F24" s="41">
        <f>F23*28%</f>
        <v>0</v>
      </c>
    </row>
    <row r="25" spans="1:6" ht="15.75" thickBot="1">
      <c r="A25" s="58"/>
      <c r="B25" s="60" t="s">
        <v>11</v>
      </c>
      <c r="C25" s="61"/>
      <c r="D25" s="62"/>
      <c r="E25" s="63"/>
      <c r="F25" s="64">
        <f>F23+F24</f>
        <v>0</v>
      </c>
    </row>
    <row r="26" spans="1:6">
      <c r="A26" s="82" t="s">
        <v>12</v>
      </c>
      <c r="B26" s="83"/>
      <c r="C26" s="83"/>
      <c r="D26" s="83"/>
      <c r="E26" s="83"/>
      <c r="F26" s="84"/>
    </row>
    <row r="27" spans="1:6">
      <c r="A27" s="29" t="s">
        <v>13</v>
      </c>
      <c r="B27" s="20" t="s">
        <v>14</v>
      </c>
      <c r="C27" s="20" t="s">
        <v>15</v>
      </c>
      <c r="D27" s="18" t="s">
        <v>5</v>
      </c>
      <c r="E27" s="18" t="s">
        <v>6</v>
      </c>
      <c r="F27" s="24" t="s">
        <v>7</v>
      </c>
    </row>
    <row r="28" spans="1:6">
      <c r="A28" s="37">
        <v>1</v>
      </c>
      <c r="B28" s="21" t="s">
        <v>34</v>
      </c>
      <c r="C28" s="10"/>
      <c r="D28" s="10"/>
      <c r="E28" s="10"/>
      <c r="F28" s="30"/>
    </row>
    <row r="29" spans="1:6">
      <c r="A29" s="27">
        <v>1.1000000000000001</v>
      </c>
      <c r="B29" s="8" t="s">
        <v>52</v>
      </c>
      <c r="C29" s="11" t="s">
        <v>25</v>
      </c>
      <c r="D29" s="9">
        <v>1</v>
      </c>
      <c r="E29" s="50">
        <v>20000</v>
      </c>
      <c r="F29" s="40">
        <f t="shared" ref="F29" si="5">E29*D29</f>
        <v>20000</v>
      </c>
    </row>
    <row r="30" spans="1:6">
      <c r="A30" s="27">
        <v>1.2</v>
      </c>
      <c r="B30" s="8" t="s">
        <v>60</v>
      </c>
      <c r="C30" s="11" t="s">
        <v>25</v>
      </c>
      <c r="D30" s="9">
        <v>1</v>
      </c>
      <c r="E30" s="50">
        <v>16000</v>
      </c>
      <c r="F30" s="40">
        <f t="shared" ref="F30" si="6">E30*D30</f>
        <v>16000</v>
      </c>
    </row>
    <row r="31" spans="1:6">
      <c r="A31" s="37">
        <v>2</v>
      </c>
      <c r="B31" s="10" t="s">
        <v>28</v>
      </c>
      <c r="C31" s="10"/>
      <c r="D31" s="10"/>
      <c r="E31" s="51"/>
      <c r="F31" s="75"/>
    </row>
    <row r="32" spans="1:6">
      <c r="A32" s="27">
        <v>2.1</v>
      </c>
      <c r="B32" s="22" t="s">
        <v>61</v>
      </c>
      <c r="C32" s="11" t="s">
        <v>18</v>
      </c>
      <c r="D32" s="9">
        <v>2</v>
      </c>
      <c r="E32" s="50">
        <v>8500</v>
      </c>
      <c r="F32" s="40">
        <f t="shared" ref="F32:F39" si="7">E32*D32</f>
        <v>17000</v>
      </c>
    </row>
    <row r="33" spans="1:6">
      <c r="A33" s="27">
        <v>2.2000000000000002</v>
      </c>
      <c r="B33" s="22" t="s">
        <v>75</v>
      </c>
      <c r="C33" s="11" t="s">
        <v>18</v>
      </c>
      <c r="D33" s="9">
        <v>3</v>
      </c>
      <c r="E33" s="50">
        <v>4000</v>
      </c>
      <c r="F33" s="40">
        <f t="shared" ref="F33" si="8">E33*D33</f>
        <v>12000</v>
      </c>
    </row>
    <row r="34" spans="1:6">
      <c r="A34" s="27">
        <v>2.2999999999999998</v>
      </c>
      <c r="B34" s="22" t="s">
        <v>76</v>
      </c>
      <c r="C34" s="11" t="s">
        <v>18</v>
      </c>
      <c r="D34" s="9">
        <v>1</v>
      </c>
      <c r="E34" s="50">
        <v>2500</v>
      </c>
      <c r="F34" s="40">
        <f t="shared" ref="F34" si="9">E34*D34</f>
        <v>2500</v>
      </c>
    </row>
    <row r="35" spans="1:6">
      <c r="A35" s="27">
        <v>2.4</v>
      </c>
      <c r="B35" s="22" t="s">
        <v>77</v>
      </c>
      <c r="C35" s="11" t="s">
        <v>18</v>
      </c>
      <c r="D35" s="9">
        <v>1</v>
      </c>
      <c r="E35" s="50">
        <v>2500</v>
      </c>
      <c r="F35" s="40">
        <f t="shared" ref="F35" si="10">E35*D35</f>
        <v>2500</v>
      </c>
    </row>
    <row r="36" spans="1:6">
      <c r="A36" s="27">
        <v>2.5</v>
      </c>
      <c r="B36" s="22" t="s">
        <v>78</v>
      </c>
      <c r="C36" s="11" t="s">
        <v>18</v>
      </c>
      <c r="D36" s="9">
        <v>1</v>
      </c>
      <c r="E36" s="50">
        <v>2500</v>
      </c>
      <c r="F36" s="40">
        <f t="shared" ref="F36" si="11">E36*D36</f>
        <v>2500</v>
      </c>
    </row>
    <row r="37" spans="1:6">
      <c r="A37" s="27">
        <v>2.6</v>
      </c>
      <c r="B37" s="22" t="s">
        <v>79</v>
      </c>
      <c r="C37" s="11" t="s">
        <v>18</v>
      </c>
      <c r="D37" s="9">
        <v>1</v>
      </c>
      <c r="E37" s="50">
        <v>1500</v>
      </c>
      <c r="F37" s="40">
        <f t="shared" ref="F37" si="12">E37*D37</f>
        <v>1500</v>
      </c>
    </row>
    <row r="38" spans="1:6" ht="24">
      <c r="A38" s="31">
        <v>2.7</v>
      </c>
      <c r="B38" s="8" t="s">
        <v>62</v>
      </c>
      <c r="C38" s="11" t="s">
        <v>43</v>
      </c>
      <c r="D38" s="9">
        <v>2</v>
      </c>
      <c r="E38" s="50">
        <v>5500</v>
      </c>
      <c r="F38" s="40">
        <f t="shared" si="7"/>
        <v>11000</v>
      </c>
    </row>
    <row r="39" spans="1:6">
      <c r="A39" s="25">
        <v>3</v>
      </c>
      <c r="B39" s="14" t="s">
        <v>39</v>
      </c>
      <c r="C39" s="11" t="s">
        <v>18</v>
      </c>
      <c r="D39" s="9">
        <v>7</v>
      </c>
      <c r="E39" s="50">
        <v>500</v>
      </c>
      <c r="F39" s="40">
        <f t="shared" si="7"/>
        <v>3500</v>
      </c>
    </row>
    <row r="40" spans="1:6">
      <c r="A40" s="25">
        <v>4</v>
      </c>
      <c r="B40" s="14" t="s">
        <v>29</v>
      </c>
      <c r="C40" s="11"/>
      <c r="D40" s="9"/>
      <c r="E40" s="50"/>
      <c r="F40" s="40"/>
    </row>
    <row r="41" spans="1:6" ht="24">
      <c r="A41" s="27"/>
      <c r="B41" s="8" t="s">
        <v>51</v>
      </c>
      <c r="C41" s="11" t="s">
        <v>16</v>
      </c>
      <c r="D41" s="9">
        <v>80</v>
      </c>
      <c r="E41" s="50">
        <v>1650</v>
      </c>
      <c r="F41" s="40">
        <f t="shared" ref="F41" si="13">E41*D41</f>
        <v>132000</v>
      </c>
    </row>
    <row r="42" spans="1:6">
      <c r="A42" s="25">
        <v>5</v>
      </c>
      <c r="B42" s="10" t="s">
        <v>30</v>
      </c>
      <c r="C42" s="11"/>
      <c r="D42" s="9"/>
      <c r="E42" s="50"/>
      <c r="F42" s="40"/>
    </row>
    <row r="43" spans="1:6">
      <c r="A43" s="27">
        <v>5.0999999999999996</v>
      </c>
      <c r="B43" s="46" t="s">
        <v>46</v>
      </c>
      <c r="C43" s="11" t="s">
        <v>16</v>
      </c>
      <c r="D43" s="9">
        <v>95</v>
      </c>
      <c r="E43" s="50">
        <v>155</v>
      </c>
      <c r="F43" s="40">
        <f t="shared" ref="F43:F44" si="14">E43*D43</f>
        <v>14725</v>
      </c>
    </row>
    <row r="44" spans="1:6">
      <c r="A44" s="27">
        <v>5.2</v>
      </c>
      <c r="B44" s="46" t="s">
        <v>64</v>
      </c>
      <c r="C44" s="11" t="s">
        <v>16</v>
      </c>
      <c r="D44" s="9">
        <v>18</v>
      </c>
      <c r="E44" s="50">
        <v>175</v>
      </c>
      <c r="F44" s="40">
        <f t="shared" si="14"/>
        <v>3150</v>
      </c>
    </row>
    <row r="45" spans="1:6">
      <c r="A45" s="25">
        <v>6</v>
      </c>
      <c r="B45" s="10" t="s">
        <v>31</v>
      </c>
      <c r="C45" s="11"/>
      <c r="D45" s="9"/>
      <c r="E45" s="50"/>
      <c r="F45" s="40"/>
    </row>
    <row r="46" spans="1:6">
      <c r="A46" s="27">
        <v>6.1</v>
      </c>
      <c r="B46" s="45" t="s">
        <v>48</v>
      </c>
      <c r="C46" s="11" t="s">
        <v>16</v>
      </c>
      <c r="D46" s="9">
        <v>20</v>
      </c>
      <c r="E46" s="50">
        <v>190</v>
      </c>
      <c r="F46" s="40">
        <f t="shared" ref="F46:F56" si="15">E46*D46</f>
        <v>3800</v>
      </c>
    </row>
    <row r="47" spans="1:6">
      <c r="A47" s="27">
        <v>6.2</v>
      </c>
      <c r="B47" s="45" t="s">
        <v>47</v>
      </c>
      <c r="C47" s="11" t="s">
        <v>16</v>
      </c>
      <c r="D47" s="9">
        <v>20</v>
      </c>
      <c r="E47" s="50">
        <v>210</v>
      </c>
      <c r="F47" s="40">
        <f t="shared" si="15"/>
        <v>4200</v>
      </c>
    </row>
    <row r="48" spans="1:6">
      <c r="A48" s="25">
        <v>7</v>
      </c>
      <c r="B48" s="32" t="s">
        <v>40</v>
      </c>
      <c r="C48" s="11"/>
      <c r="D48" s="9"/>
      <c r="E48" s="50"/>
      <c r="F48" s="40"/>
    </row>
    <row r="49" spans="1:8">
      <c r="A49" s="27">
        <v>7.1</v>
      </c>
      <c r="B49" s="45" t="s">
        <v>80</v>
      </c>
      <c r="C49" s="11" t="s">
        <v>18</v>
      </c>
      <c r="D49" s="9">
        <v>1</v>
      </c>
      <c r="E49" s="52">
        <v>15500</v>
      </c>
      <c r="F49" s="53">
        <f t="shared" ref="F49" si="16">E49*D49</f>
        <v>15500</v>
      </c>
    </row>
    <row r="50" spans="1:8">
      <c r="A50" s="27">
        <v>7.2</v>
      </c>
      <c r="B50" s="45" t="s">
        <v>66</v>
      </c>
      <c r="C50" s="7" t="s">
        <v>50</v>
      </c>
      <c r="D50" s="9">
        <v>1200</v>
      </c>
      <c r="E50" s="52">
        <v>255</v>
      </c>
      <c r="F50" s="53">
        <f t="shared" ref="F50:F51" si="17">E50*D50</f>
        <v>306000</v>
      </c>
    </row>
    <row r="51" spans="1:8">
      <c r="A51" s="27">
        <v>7.3</v>
      </c>
      <c r="B51" s="8" t="s">
        <v>49</v>
      </c>
      <c r="C51" s="7" t="s">
        <v>50</v>
      </c>
      <c r="D51" s="9">
        <v>45</v>
      </c>
      <c r="E51" s="52">
        <v>675</v>
      </c>
      <c r="F51" s="53">
        <f t="shared" si="17"/>
        <v>30375</v>
      </c>
    </row>
    <row r="52" spans="1:8">
      <c r="A52" s="27">
        <v>7.4</v>
      </c>
      <c r="B52" s="8" t="s">
        <v>82</v>
      </c>
      <c r="C52" s="11" t="s">
        <v>18</v>
      </c>
      <c r="D52" s="9">
        <v>2</v>
      </c>
      <c r="E52" s="52">
        <v>1350</v>
      </c>
      <c r="F52" s="53">
        <f t="shared" ref="F52" si="18">E52*D52</f>
        <v>2700</v>
      </c>
    </row>
    <row r="53" spans="1:8">
      <c r="A53" s="25">
        <v>8</v>
      </c>
      <c r="B53" s="10" t="s">
        <v>41</v>
      </c>
      <c r="C53" s="11"/>
      <c r="D53" s="9"/>
      <c r="E53" s="54"/>
      <c r="F53" s="40"/>
      <c r="H53" t="s">
        <v>65</v>
      </c>
    </row>
    <row r="54" spans="1:8">
      <c r="A54" s="27"/>
      <c r="B54" s="8" t="s">
        <v>42</v>
      </c>
      <c r="C54" s="7" t="s">
        <v>8</v>
      </c>
      <c r="D54" s="13">
        <v>3</v>
      </c>
      <c r="E54" s="52">
        <v>5500</v>
      </c>
      <c r="F54" s="53">
        <f t="shared" ref="F54" si="19">E54*D54</f>
        <v>16500</v>
      </c>
    </row>
    <row r="55" spans="1:8">
      <c r="A55" s="27">
        <v>9</v>
      </c>
      <c r="B55" s="15" t="s">
        <v>32</v>
      </c>
      <c r="C55" s="16" t="s">
        <v>33</v>
      </c>
      <c r="D55" s="17">
        <v>28</v>
      </c>
      <c r="E55" s="55">
        <v>950</v>
      </c>
      <c r="F55" s="76">
        <f t="shared" si="15"/>
        <v>26600</v>
      </c>
    </row>
    <row r="56" spans="1:8">
      <c r="A56" s="27">
        <v>10</v>
      </c>
      <c r="B56" s="8" t="s">
        <v>45</v>
      </c>
      <c r="C56" s="11" t="s">
        <v>26</v>
      </c>
      <c r="D56" s="9">
        <v>1</v>
      </c>
      <c r="E56" s="50">
        <v>25000</v>
      </c>
      <c r="F56" s="40">
        <f t="shared" si="15"/>
        <v>25000</v>
      </c>
    </row>
    <row r="57" spans="1:8">
      <c r="A57" s="27">
        <v>11</v>
      </c>
      <c r="B57" s="12" t="s">
        <v>44</v>
      </c>
      <c r="C57" s="11" t="s">
        <v>35</v>
      </c>
      <c r="D57" s="13">
        <v>1</v>
      </c>
      <c r="E57" s="50">
        <v>2500</v>
      </c>
      <c r="F57" s="40">
        <v>5000</v>
      </c>
    </row>
    <row r="58" spans="1:8" ht="15.75" thickBot="1">
      <c r="A58" s="27">
        <v>12</v>
      </c>
      <c r="B58" s="12" t="s">
        <v>63</v>
      </c>
      <c r="C58" s="11" t="s">
        <v>18</v>
      </c>
      <c r="D58" s="13">
        <v>2</v>
      </c>
      <c r="E58" s="50">
        <v>9800</v>
      </c>
      <c r="F58" s="40">
        <f t="shared" ref="F58" si="20">E58*D58</f>
        <v>19600</v>
      </c>
    </row>
    <row r="59" spans="1:8">
      <c r="A59" s="35"/>
      <c r="B59" s="85" t="s">
        <v>19</v>
      </c>
      <c r="C59" s="85"/>
      <c r="D59" s="36"/>
      <c r="E59" s="56"/>
      <c r="F59" s="74">
        <f>SUM(F29:F58)</f>
        <v>693650</v>
      </c>
    </row>
    <row r="60" spans="1:8">
      <c r="A60" s="28"/>
      <c r="B60" s="86" t="s">
        <v>20</v>
      </c>
      <c r="C60" s="86"/>
      <c r="D60" s="1"/>
      <c r="E60" s="57"/>
      <c r="F60" s="41">
        <f>F59*18%</f>
        <v>124857</v>
      </c>
    </row>
    <row r="61" spans="1:8" ht="15.75" thickBot="1">
      <c r="A61" s="58"/>
      <c r="B61" s="87" t="s">
        <v>21</v>
      </c>
      <c r="C61" s="87"/>
      <c r="D61" s="77"/>
      <c r="E61" s="78"/>
      <c r="F61" s="64">
        <f>SUM(F59:F60)</f>
        <v>818507</v>
      </c>
    </row>
    <row r="63" spans="1:8" ht="18.75">
      <c r="A63" s="47" t="s">
        <v>83</v>
      </c>
      <c r="B63" s="47"/>
      <c r="C63" s="48"/>
      <c r="D63" s="49"/>
      <c r="E63" s="59"/>
      <c r="F63" s="81"/>
      <c r="G63" s="48"/>
    </row>
  </sheetData>
  <mergeCells count="17">
    <mergeCell ref="A1:F1"/>
    <mergeCell ref="A3:F3"/>
    <mergeCell ref="A4:F4"/>
    <mergeCell ref="A5:A6"/>
    <mergeCell ref="C5:C6"/>
    <mergeCell ref="D5:D6"/>
    <mergeCell ref="E5:E6"/>
    <mergeCell ref="F5:F6"/>
    <mergeCell ref="A2:F2"/>
    <mergeCell ref="A26:F26"/>
    <mergeCell ref="B59:C59"/>
    <mergeCell ref="B60:C60"/>
    <mergeCell ref="B61:C61"/>
    <mergeCell ref="A7:F7"/>
    <mergeCell ref="A8:F8"/>
    <mergeCell ref="A9:F9"/>
    <mergeCell ref="A11:F11"/>
  </mergeCells>
  <printOptions horizontalCentered="1" verticalCentered="1"/>
  <pageMargins left="0" right="0" top="0" bottom="0" header="0" footer="0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2023-11-20T09:40:32Z</dcterms:modified>
</cp:coreProperties>
</file>