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Hamad\Hamad\HAMAD\DAIKIN KEY ACCOUNTS\Vectic - Chembur Recce\BOQ\"/>
    </mc:Choice>
  </mc:AlternateContent>
  <xr:revisionPtr revIDLastSave="0" documentId="13_ncr:1_{84D6EB0C-B03C-458C-A9E8-B47FAE20F6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Q" sheetId="1" r:id="rId1"/>
  </sheets>
  <definedNames>
    <definedName name="_xlnm.Print_Area" localSheetId="0">BOQ!$A$1:$G$65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G60" i="1"/>
  <c r="G59" i="1"/>
  <c r="G58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0" i="1"/>
  <c r="G38" i="1"/>
  <c r="G37" i="1"/>
  <c r="G35" i="1"/>
  <c r="G34" i="1"/>
  <c r="G33" i="1"/>
  <c r="G32" i="1"/>
  <c r="G30" i="1"/>
  <c r="G29" i="1"/>
  <c r="G28" i="1"/>
  <c r="G26" i="1"/>
  <c r="G25" i="1"/>
  <c r="G24" i="1"/>
  <c r="G23" i="1"/>
  <c r="G16" i="1"/>
  <c r="G15" i="1"/>
  <c r="G14" i="1"/>
  <c r="G13" i="1"/>
  <c r="G61" i="1" l="1"/>
  <c r="G17" i="1"/>
  <c r="G62" i="1"/>
  <c r="G63" i="1" s="1"/>
  <c r="G18" i="1"/>
  <c r="G19" i="1" s="1"/>
  <c r="G64" i="1" l="1"/>
</calcChain>
</file>

<file path=xl/sharedStrings.xml><?xml version="1.0" encoding="utf-8"?>
<sst xmlns="http://schemas.openxmlformats.org/spreadsheetml/2006/main" count="133" uniqueCount="98">
  <si>
    <t>AEON AIRCONDITIONING SOLUTIONS</t>
  </si>
  <si>
    <t>Complete Airconditioning solutions.</t>
  </si>
  <si>
    <t>Workshop &amp; Office: - Aeon House, Shop No 6/7, Behind N Cube China Town Opp. Shishu Gnyan Mandir</t>
  </si>
  <si>
    <r>
      <rPr>
        <sz val="9"/>
        <color rgb="FF002060"/>
        <rFont val="Arial"/>
        <family val="2"/>
      </rPr>
      <t xml:space="preserve">Dr. Ambedkar Rd. Thane W 400601. </t>
    </r>
    <r>
      <rPr>
        <sz val="10"/>
        <color rgb="FF002060"/>
        <rFont val="Arial"/>
        <family val="2"/>
      </rPr>
      <t>Phone - 9322334106 / 9322334108</t>
    </r>
  </si>
  <si>
    <t>Company Name</t>
  </si>
  <si>
    <t>Dated</t>
  </si>
  <si>
    <t>20.02.2024</t>
  </si>
  <si>
    <t>Vectic</t>
  </si>
  <si>
    <t>Site Address: - F-1B, GURUPRASAD DIVINE RESIDENCY, SWASTIK PARK, PT. C.R. VYAS MARG, CHEMBUR, MUMBAI - 400071</t>
  </si>
  <si>
    <t>BILL OF QUANTITIES</t>
  </si>
  <si>
    <t xml:space="preserve">HIGH SIDE WORK </t>
  </si>
  <si>
    <t xml:space="preserve">SR. NO. </t>
  </si>
  <si>
    <t>DETAILS  OF MACHINES</t>
  </si>
  <si>
    <t>UNIT</t>
  </si>
  <si>
    <t>QTY.</t>
  </si>
  <si>
    <t>BASIC RATE</t>
  </si>
  <si>
    <t>AMOUNT</t>
  </si>
  <si>
    <t>Supply and Installation of Daikin Ductable and Hi Wall Airconditioners</t>
  </si>
  <si>
    <t>A</t>
  </si>
  <si>
    <t>Daikin Units</t>
  </si>
  <si>
    <t>Supply of Daikin Make Ductable AC Unit 8.5 TR - FDR100FRV16</t>
  </si>
  <si>
    <t>Nos.</t>
  </si>
  <si>
    <t>Supply of Daikin Make Ductable AC Unit 5.5 TR - FDR65FRV16</t>
  </si>
  <si>
    <t>Supply of Daikin Make Hi Wall AC Unit 1.5 TR - FTKM50U</t>
  </si>
  <si>
    <t>Supply of Daikin Make Hi Wall AC Unit 1.0 TR - FTKM35U</t>
  </si>
  <si>
    <t>Sub Total</t>
  </si>
  <si>
    <t>GST 28%</t>
  </si>
  <si>
    <t>Total (High Side)</t>
  </si>
  <si>
    <t xml:space="preserve">LOW SIDE WORK </t>
  </si>
  <si>
    <t xml:space="preserve">Sr. No. </t>
  </si>
  <si>
    <t xml:space="preserve">Description </t>
  </si>
  <si>
    <t>Unit</t>
  </si>
  <si>
    <t>Labour charges towards Installation of Ductable Unit 8.5 TR</t>
  </si>
  <si>
    <t>Nos</t>
  </si>
  <si>
    <t>Labour charges towards Installation of Ductable Unit 5.5 TR</t>
  </si>
  <si>
    <t>Labour charges towards Installation of Hi Wall Unit 1.5 TR</t>
  </si>
  <si>
    <t>Labour charges towards Installation of Hi Wall Unit 1.0 TR</t>
  </si>
  <si>
    <t>B</t>
  </si>
  <si>
    <t>Refrigerant Piping with Rubber Nitrile insulation</t>
  </si>
  <si>
    <t>Supply &amp; Installation towards Copper pipe with Nitrile Insulation as Required - Elbows/Cupling /Wooden Supports Etc. for 8.5 TR Ductable unit</t>
  </si>
  <si>
    <t>Rmt</t>
  </si>
  <si>
    <t>Supply &amp; Installation towards Copper pipe with Nitrile Insulation as Required - Elbows/Cupling /Wooden Supports Etc. for 5.5 TR Ductable unit</t>
  </si>
  <si>
    <t>Supply &amp; Installation towards Copper pipe with Nitrile Insulation as Required - Elbows/Cupling /Wooden Supports Etc. for 1.5 and 1.0 TR Hi Wall unit</t>
  </si>
  <si>
    <t>C</t>
  </si>
  <si>
    <t xml:space="preserve">Control Cable : </t>
  </si>
  <si>
    <t>Supply &amp; Labour towards Communication Cable betweem IDU to ODU 3 Core 2.5 Sqmm  conduits</t>
  </si>
  <si>
    <t>Supply &amp; Labour towards Communication Cable betweem IDU to ODU 4 Core 1.5 Sqmm  conduits</t>
  </si>
  <si>
    <t>Supply &amp; Labour towards Communication Cable betweem IDU to ODU 4 Core 2.5 Sqmm  conduits</t>
  </si>
  <si>
    <t>Supply &amp; Labour towards Power Cable betweem IDU to ODU 3 Core 2.5 Sqmm  conduits</t>
  </si>
  <si>
    <t>D</t>
  </si>
  <si>
    <t xml:space="preserve">Drain Pipe : </t>
  </si>
  <si>
    <t>Supply &amp; Labour charges towards PVC Drain Piping 40mm</t>
  </si>
  <si>
    <t>Supply &amp; Labour charges towards PVC Drain Piping 32mm</t>
  </si>
  <si>
    <t>E</t>
  </si>
  <si>
    <t>Ducting work</t>
  </si>
  <si>
    <t>Fabrication, supply, installation, testing &amp; commissioning of ducting complete with splitter dampers, turning vanes, supports etc. as per drawings - 24 G for Ductable ACs</t>
  </si>
  <si>
    <t>Sqmt</t>
  </si>
  <si>
    <t>Supply &amp; Application of 9 mm thick Closed Cell nitrile rubber insulation for Ducting</t>
  </si>
  <si>
    <t>Supply &amp; Installation of Supply &amp; Return Air Diffusers</t>
  </si>
  <si>
    <t>Supply &amp; Installation of Supply &amp; Return Air Grills</t>
  </si>
  <si>
    <t>Supply &amp; Installation of Volume Control Damper</t>
  </si>
  <si>
    <t>Labour charges towards Supply and Installation charges towards Installation of Inline Cabinet Exhaust Fan 1400 CFM / 20mm Static</t>
  </si>
  <si>
    <t>Labour charges towards Supply and Installation charges towards Installation of Inline Cabinet Exhaust Fan 600 CFM / 20mm Static</t>
  </si>
  <si>
    <t>Labour charges towards Supply and Installation charges towards Installation of Inline Circular Exhaust Fan 300 CFM / 20mm Static</t>
  </si>
  <si>
    <t>Fabrication, supply, installation, testing &amp; commissioning of ducting complete with splitter dampers, turning vanes, supports etc. as per drawings - 24 G for Exhaust fan</t>
  </si>
  <si>
    <t>Labour charges towards Supply and Installation of Fresh Air Fan 340 CFM/10mm Static for Ductable ACs</t>
  </si>
  <si>
    <t>Supply, installation and testing of Mild steel air Louvered with Bird Screen</t>
  </si>
  <si>
    <t>Supply &amp; Installation of Propeller fan for Exhaust Air</t>
  </si>
  <si>
    <t>Customer Scope</t>
  </si>
  <si>
    <t>Supply and Installation of fire rated Canvass Connection</t>
  </si>
  <si>
    <t>F</t>
  </si>
  <si>
    <t>Lifting Shifting</t>
  </si>
  <si>
    <t>Lot</t>
  </si>
  <si>
    <t>G</t>
  </si>
  <si>
    <t xml:space="preserve">Civil work for cutting chiseling of wall to conseal copper pipe , drain pipe electrical wire with plaster and Core Cutting </t>
  </si>
  <si>
    <t>L/S</t>
  </si>
  <si>
    <t>H</t>
  </si>
  <si>
    <t>Transportation of Material Oxy Acytlene Set / Nitrogen and Other tools.</t>
  </si>
  <si>
    <t>I</t>
  </si>
  <si>
    <t>FABRICATED STAND FOR ODU</t>
  </si>
  <si>
    <t>Charges towards FABRICATED STAND - For 8.5 TR Ductable unit</t>
  </si>
  <si>
    <t>Charges towards FABRICATED STAND - For 5.5 TR Ductable unit</t>
  </si>
  <si>
    <t>Charges towards FABRICATED STAND - For 1.5 TR &amp; 1.0 TR Split AC unit</t>
  </si>
  <si>
    <t>Total Basic Low side for machine installation</t>
  </si>
  <si>
    <t>GST 18%</t>
  </si>
  <si>
    <t>Total (Low Side)</t>
  </si>
  <si>
    <t xml:space="preserve">Grand Total 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</si>
  <si>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</si>
  <si>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</si>
  <si>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</si>
  <si>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</si>
  <si>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</si>
  <si>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</si>
  <si>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</si>
  <si>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</si>
  <si>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</si>
  <si>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Standard Installation, Testing &amp; Commissioning Charges for Ductable and Hi Wall Units </t>
  </si>
  <si>
    <t>Fabrication, supply, installation, testing &amp; commissioning of ducting complete with splitter dampers, turning vanes, supports etc. as per drawings - 22 G for Ductable ACs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</si>
</sst>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.00;[Red]#,##0.00"/>
    <numFmt numFmtId="165" formatCode="&quot;₹&quot;\ #,##0.00"/>
  </numFmts>
  <fonts count="22">
    <font>
      <sz val="11"/>
      <color theme="1"/>
      <name val="Calibri"/>
      <charset val="134"/>
      <scheme val="minor"/>
    </font>
    <font>
      <b/>
      <sz val="20"/>
      <color rgb="FF002060"/>
      <name val="Arial"/>
      <family val="2"/>
    </font>
    <font>
      <sz val="20"/>
      <color rgb="FF002060"/>
      <name val="Brush Script MT"/>
      <family val="4"/>
    </font>
    <font>
      <sz val="9"/>
      <color rgb="FF002060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  <charset val="204"/>
    </font>
    <font>
      <sz val="10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7">
    <xf numFmtId="0" fontId="0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/>
    <xf numFmtId="0" fontId="19" fillId="0" borderId="0"/>
    <xf numFmtId="0" fontId="20" fillId="0" borderId="0"/>
  </cellStyleXfs>
  <cellXfs count="158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left" wrapText="1"/>
    </xf>
    <xf numFmtId="0" fontId="9" fillId="0" borderId="25" xfId="0" applyFont="1" applyBorder="1" applyAlignment="1">
      <alignment horizontal="center" vertical="center"/>
    </xf>
    <xf numFmtId="165" fontId="10" fillId="0" borderId="25" xfId="0" applyNumberFormat="1" applyFont="1" applyBorder="1" applyAlignment="1">
      <alignment horizontal="center" vertical="center" wrapText="1"/>
    </xf>
    <xf numFmtId="165" fontId="10" fillId="0" borderId="26" xfId="3" applyNumberFormat="1" applyFont="1" applyBorder="1" applyAlignment="1">
      <alignment horizontal="right" vertical="center"/>
    </xf>
    <xf numFmtId="0" fontId="9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wrapText="1"/>
    </xf>
    <xf numFmtId="0" fontId="9" fillId="0" borderId="28" xfId="0" applyFont="1" applyBorder="1" applyAlignment="1">
      <alignment horizontal="center" vertical="center"/>
    </xf>
    <xf numFmtId="165" fontId="10" fillId="0" borderId="28" xfId="0" applyNumberFormat="1" applyFont="1" applyBorder="1" applyAlignment="1">
      <alignment horizontal="center" vertical="center" wrapText="1"/>
    </xf>
    <xf numFmtId="165" fontId="10" fillId="0" borderId="29" xfId="3" applyNumberFormat="1" applyFont="1" applyBorder="1" applyAlignment="1">
      <alignment horizontal="right" vertical="center"/>
    </xf>
    <xf numFmtId="0" fontId="9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wrapText="1"/>
    </xf>
    <xf numFmtId="0" fontId="9" fillId="0" borderId="31" xfId="0" applyFont="1" applyBorder="1" applyAlignment="1">
      <alignment horizontal="center" vertical="center"/>
    </xf>
    <xf numFmtId="165" fontId="10" fillId="0" borderId="31" xfId="0" applyNumberFormat="1" applyFont="1" applyBorder="1" applyAlignment="1">
      <alignment horizontal="center" vertical="center" wrapText="1"/>
    </xf>
    <xf numFmtId="165" fontId="10" fillId="0" borderId="32" xfId="3" applyNumberFormat="1" applyFont="1" applyBorder="1" applyAlignment="1">
      <alignment horizontal="right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165" fontId="10" fillId="0" borderId="34" xfId="0" applyNumberFormat="1" applyFont="1" applyBorder="1" applyAlignment="1">
      <alignment horizontal="center" vertical="center" wrapText="1"/>
    </xf>
    <xf numFmtId="165" fontId="7" fillId="0" borderId="35" xfId="1" applyNumberFormat="1" applyFont="1" applyFill="1" applyBorder="1" applyAlignment="1">
      <alignment horizontal="right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165" fontId="7" fillId="0" borderId="32" xfId="1" applyNumberFormat="1" applyFont="1" applyFill="1" applyBorder="1" applyAlignment="1">
      <alignment horizontal="right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165" fontId="10" fillId="0" borderId="37" xfId="0" applyNumberFormat="1" applyFont="1" applyBorder="1" applyAlignment="1">
      <alignment horizontal="center" vertical="center" wrapText="1"/>
    </xf>
    <xf numFmtId="165" fontId="7" fillId="0" borderId="38" xfId="1" applyNumberFormat="1" applyFont="1" applyFill="1" applyBorder="1" applyAlignment="1">
      <alignment horizontal="right" vertical="center" wrapText="1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vertical="center" wrapText="1"/>
    </xf>
    <xf numFmtId="165" fontId="6" fillId="0" borderId="31" xfId="0" applyNumberFormat="1" applyFont="1" applyBorder="1" applyAlignment="1">
      <alignment vertical="center" wrapText="1"/>
    </xf>
    <xf numFmtId="165" fontId="6" fillId="0" borderId="32" xfId="0" applyNumberFormat="1" applyFont="1" applyBorder="1" applyAlignment="1">
      <alignment vertical="center" wrapText="1"/>
    </xf>
    <xf numFmtId="0" fontId="11" fillId="0" borderId="40" xfId="0" applyFont="1" applyBorder="1" applyAlignment="1">
      <alignment vertical="top"/>
    </xf>
    <xf numFmtId="0" fontId="12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/>
    </xf>
    <xf numFmtId="165" fontId="12" fillId="0" borderId="41" xfId="0" applyNumberFormat="1" applyFont="1" applyBorder="1" applyAlignment="1">
      <alignment horizontal="right" vertical="center"/>
    </xf>
    <xf numFmtId="165" fontId="12" fillId="0" borderId="43" xfId="0" applyNumberFormat="1" applyFont="1" applyBorder="1" applyAlignment="1">
      <alignment vertical="center"/>
    </xf>
    <xf numFmtId="0" fontId="14" fillId="0" borderId="44" xfId="0" applyFont="1" applyBorder="1" applyAlignment="1">
      <alignment horizontal="center" vertical="center"/>
    </xf>
    <xf numFmtId="0" fontId="7" fillId="0" borderId="31" xfId="0" applyFont="1" applyBorder="1" applyAlignment="1">
      <alignment vertical="center" wrapText="1"/>
    </xf>
    <xf numFmtId="0" fontId="10" fillId="0" borderId="31" xfId="5" applyFont="1" applyBorder="1" applyAlignment="1">
      <alignment horizontal="center" vertical="center" wrapText="1"/>
    </xf>
    <xf numFmtId="1" fontId="10" fillId="0" borderId="28" xfId="5" applyNumberFormat="1" applyFont="1" applyBorder="1" applyAlignment="1">
      <alignment horizontal="center" vertical="center" wrapText="1"/>
    </xf>
    <xf numFmtId="165" fontId="10" fillId="0" borderId="28" xfId="3" applyNumberFormat="1" applyFont="1" applyBorder="1" applyAlignment="1">
      <alignment vertical="center"/>
    </xf>
    <xf numFmtId="165" fontId="10" fillId="0" borderId="32" xfId="3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1" fontId="10" fillId="0" borderId="31" xfId="5" applyNumberFormat="1" applyFont="1" applyBorder="1" applyAlignment="1">
      <alignment horizontal="center" vertical="center" wrapText="1"/>
    </xf>
    <xf numFmtId="165" fontId="10" fillId="0" borderId="31" xfId="3" applyNumberFormat="1" applyFont="1" applyBorder="1" applyAlignment="1">
      <alignment vertical="center"/>
    </xf>
    <xf numFmtId="0" fontId="12" fillId="0" borderId="28" xfId="5" applyFont="1" applyBorder="1" applyAlignment="1">
      <alignment vertical="center" wrapText="1"/>
    </xf>
    <xf numFmtId="0" fontId="12" fillId="0" borderId="28" xfId="5" applyFont="1" applyBorder="1" applyAlignment="1">
      <alignment vertical="center"/>
    </xf>
    <xf numFmtId="0" fontId="11" fillId="0" borderId="31" xfId="0" applyFont="1" applyBorder="1" applyAlignment="1">
      <alignment vertical="center" wrapText="1"/>
    </xf>
    <xf numFmtId="0" fontId="8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 wrapText="1"/>
    </xf>
    <xf numFmtId="165" fontId="9" fillId="0" borderId="31" xfId="0" applyNumberFormat="1" applyFont="1" applyBorder="1" applyAlignment="1">
      <alignment horizontal="right" vertical="center" wrapText="1"/>
    </xf>
    <xf numFmtId="165" fontId="9" fillId="0" borderId="32" xfId="0" applyNumberFormat="1" applyFont="1" applyBorder="1" applyAlignment="1">
      <alignment horizontal="right" vertical="center" wrapText="1"/>
    </xf>
    <xf numFmtId="0" fontId="11" fillId="0" borderId="31" xfId="0" applyFont="1" applyBorder="1" applyAlignment="1">
      <alignment vertical="center"/>
    </xf>
    <xf numFmtId="0" fontId="15" fillId="0" borderId="0" xfId="0" applyFont="1"/>
    <xf numFmtId="0" fontId="9" fillId="0" borderId="31" xfId="0" applyFont="1" applyBorder="1" applyAlignment="1">
      <alignment horizontal="center" vertical="center" wrapText="1"/>
    </xf>
    <xf numFmtId="0" fontId="11" fillId="3" borderId="45" xfId="0" applyFont="1" applyFill="1" applyBorder="1" applyAlignment="1">
      <alignment wrapText="1"/>
    </xf>
    <xf numFmtId="0" fontId="12" fillId="0" borderId="31" xfId="0" applyFont="1" applyBorder="1" applyAlignment="1">
      <alignment horizontal="center" vertical="center" wrapText="1"/>
    </xf>
    <xf numFmtId="1" fontId="12" fillId="0" borderId="31" xfId="0" applyNumberFormat="1" applyFont="1" applyBorder="1" applyAlignment="1">
      <alignment horizontal="center" vertical="center" wrapText="1"/>
    </xf>
    <xf numFmtId="165" fontId="12" fillId="0" borderId="46" xfId="0" applyNumberFormat="1" applyFont="1" applyBorder="1" applyAlignment="1">
      <alignment horizontal="right" vertical="center"/>
    </xf>
    <xf numFmtId="165" fontId="12" fillId="0" borderId="47" xfId="0" applyNumberFormat="1" applyFont="1" applyBorder="1" applyAlignment="1">
      <alignment vertical="center"/>
    </xf>
    <xf numFmtId="0" fontId="11" fillId="0" borderId="31" xfId="0" applyFont="1" applyBorder="1" applyAlignment="1">
      <alignment vertical="top" wrapText="1"/>
    </xf>
    <xf numFmtId="0" fontId="14" fillId="0" borderId="48" xfId="0" applyFont="1" applyBorder="1" applyAlignment="1">
      <alignment horizontal="center" vertical="center"/>
    </xf>
    <xf numFmtId="0" fontId="6" fillId="0" borderId="45" xfId="0" applyFont="1" applyBorder="1" applyAlignment="1">
      <alignment wrapText="1"/>
    </xf>
    <xf numFmtId="1" fontId="12" fillId="0" borderId="41" xfId="0" applyNumberFormat="1" applyFont="1" applyBorder="1" applyAlignment="1">
      <alignment horizontal="center" vertical="center" wrapText="1"/>
    </xf>
    <xf numFmtId="165" fontId="12" fillId="0" borderId="49" xfId="0" applyNumberFormat="1" applyFont="1" applyBorder="1" applyAlignment="1">
      <alignment vertical="center"/>
    </xf>
    <xf numFmtId="165" fontId="12" fillId="0" borderId="50" xfId="0" applyNumberFormat="1" applyFont="1" applyBorder="1" applyAlignment="1">
      <alignment vertical="center"/>
    </xf>
    <xf numFmtId="0" fontId="13" fillId="0" borderId="51" xfId="0" applyFont="1" applyBorder="1" applyAlignment="1">
      <alignment horizontal="center" vertical="center"/>
    </xf>
    <xf numFmtId="0" fontId="11" fillId="0" borderId="31" xfId="0" applyFont="1" applyBorder="1" applyAlignment="1">
      <alignment wrapText="1"/>
    </xf>
    <xf numFmtId="0" fontId="12" fillId="0" borderId="52" xfId="0" applyFont="1" applyBorder="1" applyAlignment="1">
      <alignment horizontal="center" vertical="center" wrapText="1"/>
    </xf>
    <xf numFmtId="1" fontId="12" fillId="0" borderId="52" xfId="0" applyNumberFormat="1" applyFont="1" applyBorder="1" applyAlignment="1">
      <alignment horizontal="center" vertical="center" wrapText="1"/>
    </xf>
    <xf numFmtId="165" fontId="12" fillId="0" borderId="53" xfId="0" applyNumberFormat="1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165" fontId="7" fillId="0" borderId="34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165" fontId="7" fillId="0" borderId="31" xfId="0" applyNumberFormat="1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165" fontId="7" fillId="0" borderId="45" xfId="0" applyNumberFormat="1" applyFont="1" applyBorder="1" applyAlignment="1">
      <alignment horizontal="center" vertical="center"/>
    </xf>
    <xf numFmtId="165" fontId="7" fillId="0" borderId="55" xfId="1" applyNumberFormat="1" applyFont="1" applyFill="1" applyBorder="1" applyAlignment="1">
      <alignment horizontal="right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9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top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165" fontId="7" fillId="0" borderId="35" xfId="1" applyNumberFormat="1" applyFont="1" applyFill="1" applyBorder="1" applyAlignment="1">
      <alignment horizontal="right" vertical="center" wrapText="1"/>
    </xf>
    <xf numFmtId="165" fontId="7" fillId="0" borderId="38" xfId="1" applyNumberFormat="1" applyFont="1" applyFill="1" applyBorder="1" applyAlignment="1">
      <alignment horizontal="righ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7" fillId="0" borderId="28" xfId="0" applyFont="1" applyBorder="1" applyAlignment="1">
      <alignment horizontal="left" vertical="center"/>
    </xf>
    <xf numFmtId="0" fontId="17" fillId="0" borderId="29" xfId="0" applyFont="1" applyBorder="1" applyAlignment="1">
      <alignment horizontal="left" vertical="center"/>
    </xf>
    <xf numFmtId="0" fontId="17" fillId="0" borderId="31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</cellXfs>
  <cellStyles count="7">
    <cellStyle name="Comma" xfId="1" builtinId="3"/>
    <cellStyle name="Comma 2" xfId="2" xr:uid="{00000000-0005-0000-0000-000031000000}"/>
    <cellStyle name="Comma 2 2" xfId="3" xr:uid="{00000000-0005-0000-0000-000032000000}"/>
    <cellStyle name="Normal" xfId="0" builtinId="0"/>
    <cellStyle name="Normal 10" xfId="4" xr:uid="{00000000-0005-0000-0000-000033000000}"/>
    <cellStyle name="Normal 2 2" xfId="5" xr:uid="{00000000-0005-0000-0000-000034000000}"/>
    <cellStyle name="Style 1" xfId="6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426720</xdr:colOff>
      <xdr:row>0</xdr:row>
      <xdr:rowOff>116205</xdr:rowOff>
    </xdr:from>
    <xdr:to>
      <xdr:col>2</xdr:col>
      <xdr:colOff>1281970</xdr:colOff>
      <xdr:row>3</xdr:row>
      <xdr:rowOff>64022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52145" y="116205"/>
          <a:ext cx="1550035" cy="7854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5"/>
  <sheetViews>
    <sheetView showGridLines="0" tabSelected="1" workbookViewId="0">
      <selection activeCell="H1" sqref="H1"/>
    </sheetView>
  </sheetViews>
  <sheetFormatPr defaultColWidth="9.140625" defaultRowHeight="15"/>
  <cols>
    <col min="1" max="1" width="3.28515625" customWidth="1"/>
    <col min="2" max="2" width="10.140625" customWidth="1"/>
    <col min="3" max="3" width="88.5703125" bestFit="1" customWidth="1"/>
    <col min="4" max="4" width="6.42578125" customWidth="1"/>
    <col min="5" max="5" width="9" style="2" customWidth="1"/>
    <col min="6" max="6" width="12.140625" style="3" bestFit="1" customWidth="1"/>
    <col min="7" max="7" width="13.7109375" style="4" bestFit="1" customWidth="1"/>
    <col min="8" max="23" width="9.140625" customWidth="1"/>
  </cols>
  <sheetData>
    <row r="1" spans="2:7" ht="26.25">
      <c r="B1" s="98" t="s">
        <v>0</v>
      </c>
      <c r="C1" s="99"/>
      <c r="D1" s="99"/>
      <c r="E1" s="99"/>
      <c r="F1" s="99"/>
      <c r="G1" s="100"/>
    </row>
    <row r="2" spans="2:7" ht="27.75">
      <c r="B2" s="101" t="s">
        <v>1</v>
      </c>
      <c r="C2" s="102"/>
      <c r="D2" s="102"/>
      <c r="E2" s="102"/>
      <c r="F2" s="102"/>
      <c r="G2" s="103"/>
    </row>
    <row r="3" spans="2:7">
      <c r="B3" s="104" t="s">
        <v>2</v>
      </c>
      <c r="C3" s="105"/>
      <c r="D3" s="105"/>
      <c r="E3" s="105"/>
      <c r="F3" s="105"/>
      <c r="G3" s="106"/>
    </row>
    <row r="4" spans="2:7">
      <c r="B4" s="107" t="s">
        <v>3</v>
      </c>
      <c r="C4" s="108"/>
      <c r="D4" s="108"/>
      <c r="E4" s="108"/>
      <c r="F4" s="108"/>
      <c r="G4" s="109"/>
    </row>
    <row r="5" spans="2:7" ht="18.75" customHeight="1">
      <c r="B5" s="110" t="s">
        <v>4</v>
      </c>
      <c r="C5" s="111"/>
      <c r="D5" s="126" t="s">
        <v>5</v>
      </c>
      <c r="E5" s="127"/>
      <c r="F5" s="126" t="s">
        <v>6</v>
      </c>
      <c r="G5" s="130"/>
    </row>
    <row r="6" spans="2:7" ht="19.5" customHeight="1">
      <c r="B6" s="112" t="s">
        <v>7</v>
      </c>
      <c r="C6" s="113"/>
      <c r="D6" s="128"/>
      <c r="E6" s="129"/>
      <c r="F6" s="128"/>
      <c r="G6" s="131"/>
    </row>
    <row r="7" spans="2:7" ht="18.75">
      <c r="B7" s="114" t="s">
        <v>8</v>
      </c>
      <c r="C7" s="115"/>
      <c r="D7" s="115"/>
      <c r="E7" s="115"/>
      <c r="F7" s="115"/>
      <c r="G7" s="116"/>
    </row>
    <row r="8" spans="2:7" ht="15.75">
      <c r="B8" s="117" t="s">
        <v>9</v>
      </c>
      <c r="C8" s="118"/>
      <c r="D8" s="118"/>
      <c r="E8" s="118"/>
      <c r="F8" s="118"/>
      <c r="G8" s="119"/>
    </row>
    <row r="9" spans="2:7" ht="15.75">
      <c r="B9" s="120" t="s">
        <v>10</v>
      </c>
      <c r="C9" s="121"/>
      <c r="D9" s="121"/>
      <c r="E9" s="121"/>
      <c r="F9" s="121"/>
      <c r="G9" s="122"/>
    </row>
    <row r="10" spans="2:7" ht="15.75">
      <c r="B10" s="5" t="s">
        <v>11</v>
      </c>
      <c r="C10" s="6" t="s">
        <v>12</v>
      </c>
      <c r="D10" s="6" t="s">
        <v>13</v>
      </c>
      <c r="E10" s="6" t="s">
        <v>14</v>
      </c>
      <c r="F10" s="6" t="s">
        <v>15</v>
      </c>
      <c r="G10" s="7" t="s">
        <v>16</v>
      </c>
    </row>
    <row r="11" spans="2:7" ht="15.75">
      <c r="B11" s="123" t="s">
        <v>17</v>
      </c>
      <c r="C11" s="124"/>
      <c r="D11" s="124"/>
      <c r="E11" s="124"/>
      <c r="F11" s="124"/>
      <c r="G11" s="125"/>
    </row>
    <row r="12" spans="2:7" ht="15.75">
      <c r="B12" s="8" t="s">
        <v>18</v>
      </c>
      <c r="C12" s="9" t="s">
        <v>19</v>
      </c>
      <c r="D12" s="10"/>
      <c r="E12" s="10"/>
      <c r="F12" s="11"/>
      <c r="G12" s="12"/>
    </row>
    <row r="13" spans="2:7" ht="15.75">
      <c r="B13" s="13">
        <v>1</v>
      </c>
      <c r="C13" s="14" t="s">
        <v>20</v>
      </c>
      <c r="D13" s="15" t="s">
        <v>21</v>
      </c>
      <c r="E13" s="15">
        <v>2</v>
      </c>
      <c r="F13" s="16"/>
      <c r="G13" s="17">
        <f t="shared" ref="G13" si="0">SUM(E13*F13)</f>
        <v>0</v>
      </c>
    </row>
    <row r="14" spans="2:7" ht="15.75">
      <c r="B14" s="18">
        <v>2</v>
      </c>
      <c r="C14" s="19" t="s">
        <v>22</v>
      </c>
      <c r="D14" s="20" t="s">
        <v>21</v>
      </c>
      <c r="E14" s="20">
        <v>1</v>
      </c>
      <c r="F14" s="21"/>
      <c r="G14" s="22">
        <f t="shared" ref="G14" si="1">SUM(E14*F14)</f>
        <v>0</v>
      </c>
    </row>
    <row r="15" spans="2:7" ht="15.75">
      <c r="B15" s="18">
        <v>3</v>
      </c>
      <c r="C15" s="19" t="s">
        <v>23</v>
      </c>
      <c r="D15" s="20" t="s">
        <v>21</v>
      </c>
      <c r="E15" s="20">
        <v>1</v>
      </c>
      <c r="F15" s="21"/>
      <c r="G15" s="22">
        <f t="shared" ref="G15" si="2">SUM(E15*F15)</f>
        <v>0</v>
      </c>
    </row>
    <row r="16" spans="2:7" ht="15.75">
      <c r="B16" s="18">
        <v>4</v>
      </c>
      <c r="C16" s="19" t="s">
        <v>24</v>
      </c>
      <c r="D16" s="20" t="s">
        <v>21</v>
      </c>
      <c r="E16" s="20">
        <v>1</v>
      </c>
      <c r="F16" s="21"/>
      <c r="G16" s="22">
        <f t="shared" ref="G16" si="3">SUM(E16*F16)</f>
        <v>0</v>
      </c>
    </row>
    <row r="17" spans="2:7" ht="15.75">
      <c r="B17" s="23"/>
      <c r="C17" s="24" t="s">
        <v>25</v>
      </c>
      <c r="D17" s="25"/>
      <c r="E17" s="26"/>
      <c r="F17" s="27"/>
      <c r="G17" s="28">
        <f>SUM(G13:G16)</f>
        <v>0</v>
      </c>
    </row>
    <row r="18" spans="2:7" ht="15.75">
      <c r="B18" s="29"/>
      <c r="C18" s="30" t="s">
        <v>26</v>
      </c>
      <c r="D18" s="31"/>
      <c r="E18" s="32"/>
      <c r="F18" s="21"/>
      <c r="G18" s="33">
        <f>G17*28%</f>
        <v>0</v>
      </c>
    </row>
    <row r="19" spans="2:7" ht="15.75">
      <c r="B19" s="34"/>
      <c r="C19" s="35" t="s">
        <v>27</v>
      </c>
      <c r="D19" s="36"/>
      <c r="E19" s="37"/>
      <c r="F19" s="38"/>
      <c r="G19" s="39">
        <f>SUM(G17:G18)</f>
        <v>0</v>
      </c>
    </row>
    <row r="20" spans="2:7" s="1" customFormat="1" ht="15.75">
      <c r="B20" s="120" t="s">
        <v>28</v>
      </c>
      <c r="C20" s="121"/>
      <c r="D20" s="121"/>
      <c r="E20" s="121"/>
      <c r="F20" s="121"/>
      <c r="G20" s="122"/>
    </row>
    <row r="21" spans="2:7" s="1" customFormat="1" ht="15.75">
      <c r="B21" s="40" t="s">
        <v>29</v>
      </c>
      <c r="C21" s="41" t="s">
        <v>30</v>
      </c>
      <c r="D21" s="41" t="s">
        <v>31</v>
      </c>
      <c r="E21" s="6" t="s">
        <v>14</v>
      </c>
      <c r="F21" s="6" t="s">
        <v>15</v>
      </c>
      <c r="G21" s="7" t="s">
        <v>16</v>
      </c>
    </row>
    <row r="22" spans="2:7" ht="15.75" customHeight="1">
      <c r="B22" s="42" t="s">
        <v>18</v>
      </c>
      <c r="C22" s="97" t="s">
        <v>96</v>
      </c>
      <c r="D22" s="43"/>
      <c r="E22" s="43"/>
      <c r="F22" s="44"/>
      <c r="G22" s="45"/>
    </row>
    <row r="23" spans="2:7" ht="16.5" customHeight="1">
      <c r="B23" s="18">
        <v>1</v>
      </c>
      <c r="C23" s="46" t="s">
        <v>32</v>
      </c>
      <c r="D23" s="47" t="s">
        <v>33</v>
      </c>
      <c r="E23" s="48">
        <v>2</v>
      </c>
      <c r="F23" s="49">
        <v>8500</v>
      </c>
      <c r="G23" s="50">
        <f t="shared" ref="G23" si="4">F23*E23</f>
        <v>17000</v>
      </c>
    </row>
    <row r="24" spans="2:7" ht="16.5" customHeight="1">
      <c r="B24" s="18">
        <v>2</v>
      </c>
      <c r="C24" s="46" t="s">
        <v>34</v>
      </c>
      <c r="D24" s="47" t="s">
        <v>33</v>
      </c>
      <c r="E24" s="48">
        <v>1</v>
      </c>
      <c r="F24" s="49">
        <v>5500</v>
      </c>
      <c r="G24" s="50">
        <f t="shared" ref="G24" si="5">F24*E24</f>
        <v>5500</v>
      </c>
    </row>
    <row r="25" spans="2:7" ht="16.5" customHeight="1">
      <c r="B25" s="18">
        <v>3</v>
      </c>
      <c r="C25" s="46" t="s">
        <v>35</v>
      </c>
      <c r="D25" s="47" t="s">
        <v>33</v>
      </c>
      <c r="E25" s="48">
        <v>1</v>
      </c>
      <c r="F25" s="49">
        <v>1500</v>
      </c>
      <c r="G25" s="50">
        <f t="shared" ref="G25" si="6">F25*E25</f>
        <v>1500</v>
      </c>
    </row>
    <row r="26" spans="2:7" ht="16.5" customHeight="1">
      <c r="B26" s="18">
        <v>4</v>
      </c>
      <c r="C26" s="46" t="s">
        <v>36</v>
      </c>
      <c r="D26" s="47" t="s">
        <v>33</v>
      </c>
      <c r="E26" s="48">
        <v>1</v>
      </c>
      <c r="F26" s="49">
        <v>1500</v>
      </c>
      <c r="G26" s="50">
        <f t="shared" ref="G26" si="7">F26*E26</f>
        <v>1500</v>
      </c>
    </row>
    <row r="27" spans="2:7" ht="15.75">
      <c r="B27" s="51" t="s">
        <v>37</v>
      </c>
      <c r="C27" s="52" t="s">
        <v>38</v>
      </c>
      <c r="D27" s="53"/>
      <c r="E27" s="54"/>
      <c r="F27" s="55"/>
      <c r="G27" s="56"/>
    </row>
    <row r="28" spans="2:7" ht="31.5">
      <c r="B28" s="18">
        <v>1</v>
      </c>
      <c r="C28" s="57" t="s">
        <v>39</v>
      </c>
      <c r="D28" s="53" t="s">
        <v>40</v>
      </c>
      <c r="E28" s="58">
        <v>45</v>
      </c>
      <c r="F28" s="59">
        <v>1500</v>
      </c>
      <c r="G28" s="56">
        <f t="shared" ref="G28" si="8">F28*E28</f>
        <v>67500</v>
      </c>
    </row>
    <row r="29" spans="2:7" ht="31.5">
      <c r="B29" s="18">
        <v>2</v>
      </c>
      <c r="C29" s="57" t="s">
        <v>41</v>
      </c>
      <c r="D29" s="53" t="s">
        <v>40</v>
      </c>
      <c r="E29" s="58">
        <v>12</v>
      </c>
      <c r="F29" s="59">
        <v>1100</v>
      </c>
      <c r="G29" s="56">
        <f t="shared" ref="G29" si="9">F29*E29</f>
        <v>13200</v>
      </c>
    </row>
    <row r="30" spans="2:7" ht="31.5">
      <c r="B30" s="18">
        <v>3</v>
      </c>
      <c r="C30" s="57" t="s">
        <v>42</v>
      </c>
      <c r="D30" s="53" t="s">
        <v>40</v>
      </c>
      <c r="E30" s="58">
        <v>25</v>
      </c>
      <c r="F30" s="59">
        <v>825</v>
      </c>
      <c r="G30" s="56">
        <f t="shared" ref="G30" si="10">F30*E30</f>
        <v>20625</v>
      </c>
    </row>
    <row r="31" spans="2:7" ht="15.75">
      <c r="B31" s="51" t="s">
        <v>43</v>
      </c>
      <c r="C31" s="43" t="s">
        <v>44</v>
      </c>
      <c r="D31" s="53"/>
      <c r="E31" s="58"/>
      <c r="F31" s="59"/>
      <c r="G31" s="56"/>
    </row>
    <row r="32" spans="2:7" ht="31.5">
      <c r="B32" s="18">
        <v>1</v>
      </c>
      <c r="C32" s="60" t="s">
        <v>45</v>
      </c>
      <c r="D32" s="53" t="s">
        <v>40</v>
      </c>
      <c r="E32" s="58">
        <v>67</v>
      </c>
      <c r="F32" s="59">
        <v>190</v>
      </c>
      <c r="G32" s="56">
        <f t="shared" ref="G32:G35" si="11">F32*E32</f>
        <v>12730</v>
      </c>
    </row>
    <row r="33" spans="2:7" ht="31.5">
      <c r="B33" s="18">
        <v>2</v>
      </c>
      <c r="C33" s="60" t="s">
        <v>46</v>
      </c>
      <c r="D33" s="53" t="s">
        <v>40</v>
      </c>
      <c r="E33" s="58">
        <v>67</v>
      </c>
      <c r="F33" s="59">
        <v>150</v>
      </c>
      <c r="G33" s="56">
        <f t="shared" si="11"/>
        <v>10050</v>
      </c>
    </row>
    <row r="34" spans="2:7" ht="31.5">
      <c r="B34" s="18">
        <v>2</v>
      </c>
      <c r="C34" s="60" t="s">
        <v>47</v>
      </c>
      <c r="D34" s="53" t="s">
        <v>40</v>
      </c>
      <c r="E34" s="58">
        <v>35</v>
      </c>
      <c r="F34" s="59">
        <v>170</v>
      </c>
      <c r="G34" s="56">
        <f t="shared" ref="G34" si="12">F34*E34</f>
        <v>5950</v>
      </c>
    </row>
    <row r="35" spans="2:7" ht="15.75">
      <c r="B35" s="18">
        <v>3</v>
      </c>
      <c r="C35" s="61" t="s">
        <v>48</v>
      </c>
      <c r="D35" s="53" t="s">
        <v>40</v>
      </c>
      <c r="E35" s="58">
        <v>15</v>
      </c>
      <c r="F35" s="59">
        <v>190</v>
      </c>
      <c r="G35" s="56">
        <f t="shared" si="11"/>
        <v>2850</v>
      </c>
    </row>
    <row r="36" spans="2:7" ht="15.75">
      <c r="B36" s="51" t="s">
        <v>49</v>
      </c>
      <c r="C36" s="43" t="s">
        <v>50</v>
      </c>
      <c r="D36" s="53"/>
      <c r="E36" s="58"/>
      <c r="F36" s="59"/>
      <c r="G36" s="56"/>
    </row>
    <row r="37" spans="2:7" ht="15.75">
      <c r="B37" s="18">
        <v>1</v>
      </c>
      <c r="C37" s="62" t="s">
        <v>51</v>
      </c>
      <c r="D37" s="53" t="s">
        <v>40</v>
      </c>
      <c r="E37" s="58">
        <v>35</v>
      </c>
      <c r="F37" s="59">
        <v>225</v>
      </c>
      <c r="G37" s="56">
        <f>F37*E37</f>
        <v>7875</v>
      </c>
    </row>
    <row r="38" spans="2:7" ht="15.75">
      <c r="B38" s="18">
        <v>2</v>
      </c>
      <c r="C38" s="62" t="s">
        <v>52</v>
      </c>
      <c r="D38" s="53" t="s">
        <v>40</v>
      </c>
      <c r="E38" s="58">
        <v>15</v>
      </c>
      <c r="F38" s="59">
        <v>210</v>
      </c>
      <c r="G38" s="56">
        <f>F38*E38</f>
        <v>3150</v>
      </c>
    </row>
    <row r="39" spans="2:7" ht="15" customHeight="1">
      <c r="B39" s="63" t="s">
        <v>53</v>
      </c>
      <c r="C39" s="64" t="s">
        <v>54</v>
      </c>
      <c r="D39" s="53"/>
      <c r="E39" s="58"/>
      <c r="F39" s="59"/>
      <c r="G39" s="22"/>
    </row>
    <row r="40" spans="2:7" ht="33.75" customHeight="1">
      <c r="B40" s="18">
        <v>1</v>
      </c>
      <c r="C40" s="62" t="s">
        <v>97</v>
      </c>
      <c r="D40" s="20" t="s">
        <v>56</v>
      </c>
      <c r="E40" s="58">
        <v>8</v>
      </c>
      <c r="F40" s="65">
        <v>1090</v>
      </c>
      <c r="G40" s="66">
        <f t="shared" ref="G40:G42" si="13">F40*E40</f>
        <v>8720</v>
      </c>
    </row>
    <row r="41" spans="2:7" ht="33.75" customHeight="1">
      <c r="B41" s="18">
        <v>2</v>
      </c>
      <c r="C41" s="62" t="s">
        <v>55</v>
      </c>
      <c r="D41" s="20" t="s">
        <v>56</v>
      </c>
      <c r="E41" s="58">
        <v>140</v>
      </c>
      <c r="F41" s="65">
        <v>900</v>
      </c>
      <c r="G41" s="66">
        <f t="shared" ref="G41" si="14">F41*E41</f>
        <v>126000</v>
      </c>
    </row>
    <row r="42" spans="2:7" ht="15.75">
      <c r="B42" s="18">
        <v>3</v>
      </c>
      <c r="C42" s="67" t="s">
        <v>57</v>
      </c>
      <c r="D42" s="20" t="s">
        <v>56</v>
      </c>
      <c r="E42" s="58">
        <v>148</v>
      </c>
      <c r="F42" s="65">
        <v>470</v>
      </c>
      <c r="G42" s="66">
        <f t="shared" si="13"/>
        <v>69560</v>
      </c>
    </row>
    <row r="43" spans="2:7" ht="15.75">
      <c r="B43" s="18">
        <v>4</v>
      </c>
      <c r="C43" s="67" t="s">
        <v>58</v>
      </c>
      <c r="D43" s="20" t="s">
        <v>56</v>
      </c>
      <c r="E43" s="58">
        <v>8</v>
      </c>
      <c r="F43" s="65">
        <v>12000</v>
      </c>
      <c r="G43" s="66">
        <f t="shared" ref="G43" si="15">F43*E43</f>
        <v>96000</v>
      </c>
    </row>
    <row r="44" spans="2:7" ht="15.75">
      <c r="B44" s="18">
        <v>5</v>
      </c>
      <c r="C44" s="67" t="s">
        <v>59</v>
      </c>
      <c r="D44" s="20" t="s">
        <v>56</v>
      </c>
      <c r="E44" s="58">
        <v>2</v>
      </c>
      <c r="F44" s="65">
        <v>5800</v>
      </c>
      <c r="G44" s="66">
        <f t="shared" ref="G44" si="16">F44*E44</f>
        <v>11600</v>
      </c>
    </row>
    <row r="45" spans="2:7" ht="15.75">
      <c r="B45" s="18">
        <v>6</v>
      </c>
      <c r="C45" s="67" t="s">
        <v>60</v>
      </c>
      <c r="D45" s="20" t="s">
        <v>56</v>
      </c>
      <c r="E45" s="58">
        <v>1</v>
      </c>
      <c r="F45" s="65">
        <v>6000</v>
      </c>
      <c r="G45" s="66">
        <f t="shared" ref="G45:G47" si="17">F45*E45</f>
        <v>6000</v>
      </c>
    </row>
    <row r="46" spans="2:7" ht="31.5">
      <c r="B46" s="18">
        <v>7</v>
      </c>
      <c r="C46" s="62" t="s">
        <v>61</v>
      </c>
      <c r="D46" s="20" t="s">
        <v>33</v>
      </c>
      <c r="E46" s="58">
        <v>1</v>
      </c>
      <c r="F46" s="65">
        <v>30000</v>
      </c>
      <c r="G46" s="66">
        <f t="shared" si="17"/>
        <v>30000</v>
      </c>
    </row>
    <row r="47" spans="2:7" ht="31.5">
      <c r="B47" s="18">
        <v>8</v>
      </c>
      <c r="C47" s="62" t="s">
        <v>62</v>
      </c>
      <c r="D47" s="20" t="s">
        <v>33</v>
      </c>
      <c r="E47" s="58">
        <v>3</v>
      </c>
      <c r="F47" s="65">
        <v>22000</v>
      </c>
      <c r="G47" s="66">
        <f t="shared" si="17"/>
        <v>66000</v>
      </c>
    </row>
    <row r="48" spans="2:7" ht="31.5">
      <c r="B48" s="18">
        <v>9</v>
      </c>
      <c r="C48" s="62" t="s">
        <v>63</v>
      </c>
      <c r="D48" s="20" t="s">
        <v>33</v>
      </c>
      <c r="E48" s="58">
        <v>2</v>
      </c>
      <c r="F48" s="65">
        <v>8500</v>
      </c>
      <c r="G48" s="66">
        <f t="shared" ref="G48:G49" si="18">F48*E48</f>
        <v>17000</v>
      </c>
    </row>
    <row r="49" spans="2:8" ht="33.75" customHeight="1">
      <c r="B49" s="18">
        <v>10</v>
      </c>
      <c r="C49" s="62" t="s">
        <v>64</v>
      </c>
      <c r="D49" s="20" t="s">
        <v>56</v>
      </c>
      <c r="E49" s="58">
        <v>40</v>
      </c>
      <c r="F49" s="65">
        <v>900</v>
      </c>
      <c r="G49" s="66">
        <f t="shared" si="18"/>
        <v>36000</v>
      </c>
    </row>
    <row r="50" spans="2:8" ht="31.5">
      <c r="B50" s="18">
        <v>11</v>
      </c>
      <c r="C50" s="62" t="s">
        <v>65</v>
      </c>
      <c r="D50" s="20" t="s">
        <v>33</v>
      </c>
      <c r="E50" s="58">
        <v>2</v>
      </c>
      <c r="F50" s="65">
        <v>11000</v>
      </c>
      <c r="G50" s="66">
        <f t="shared" ref="G50:G51" si="19">F50*E50</f>
        <v>22000</v>
      </c>
    </row>
    <row r="51" spans="2:8" ht="15.75">
      <c r="B51" s="18">
        <v>12</v>
      </c>
      <c r="C51" s="62" t="s">
        <v>66</v>
      </c>
      <c r="D51" s="20" t="s">
        <v>33</v>
      </c>
      <c r="E51" s="58">
        <v>7</v>
      </c>
      <c r="F51" s="65">
        <v>5600</v>
      </c>
      <c r="G51" s="66">
        <f t="shared" si="19"/>
        <v>39200</v>
      </c>
    </row>
    <row r="52" spans="2:8" ht="15.75">
      <c r="B52" s="18">
        <v>13</v>
      </c>
      <c r="C52" s="62" t="s">
        <v>67</v>
      </c>
      <c r="D52" s="20" t="s">
        <v>33</v>
      </c>
      <c r="E52" s="58">
        <v>6</v>
      </c>
      <c r="F52" s="65"/>
      <c r="G52" s="66">
        <f t="shared" ref="G52" si="20">F52*E52</f>
        <v>0</v>
      </c>
      <c r="H52" s="68" t="s">
        <v>68</v>
      </c>
    </row>
    <row r="53" spans="2:8" ht="18" customHeight="1">
      <c r="B53" s="18">
        <v>14</v>
      </c>
      <c r="C53" s="62" t="s">
        <v>69</v>
      </c>
      <c r="D53" s="20" t="s">
        <v>21</v>
      </c>
      <c r="E53" s="69">
        <v>11</v>
      </c>
      <c r="F53" s="65">
        <v>2200</v>
      </c>
      <c r="G53" s="66">
        <f t="shared" ref="G53" si="21">F53*E53</f>
        <v>24200</v>
      </c>
    </row>
    <row r="54" spans="2:8" ht="15.75">
      <c r="B54" s="63" t="s">
        <v>70</v>
      </c>
      <c r="C54" s="62" t="s">
        <v>71</v>
      </c>
      <c r="D54" s="53" t="s">
        <v>72</v>
      </c>
      <c r="E54" s="58">
        <v>1</v>
      </c>
      <c r="F54" s="59">
        <v>20000</v>
      </c>
      <c r="G54" s="56">
        <f t="shared" ref="G54:G56" si="22">F54*E54</f>
        <v>20000</v>
      </c>
    </row>
    <row r="55" spans="2:8" ht="31.5">
      <c r="B55" s="63" t="s">
        <v>73</v>
      </c>
      <c r="C55" s="70" t="s">
        <v>74</v>
      </c>
      <c r="D55" s="71" t="s">
        <v>75</v>
      </c>
      <c r="E55" s="72">
        <v>1</v>
      </c>
      <c r="F55" s="73">
        <v>10000</v>
      </c>
      <c r="G55" s="74">
        <f t="shared" si="22"/>
        <v>10000</v>
      </c>
    </row>
    <row r="56" spans="2:8" ht="15.75">
      <c r="B56" s="63" t="s">
        <v>76</v>
      </c>
      <c r="C56" s="75" t="s">
        <v>77</v>
      </c>
      <c r="D56" s="53" t="s">
        <v>75</v>
      </c>
      <c r="E56" s="69">
        <v>1</v>
      </c>
      <c r="F56" s="59">
        <v>5000</v>
      </c>
      <c r="G56" s="74">
        <f t="shared" si="22"/>
        <v>5000</v>
      </c>
    </row>
    <row r="57" spans="2:8" ht="15.75">
      <c r="B57" s="76" t="s">
        <v>78</v>
      </c>
      <c r="C57" s="77" t="s">
        <v>79</v>
      </c>
      <c r="D57" s="47"/>
      <c r="E57" s="78"/>
      <c r="F57" s="79"/>
      <c r="G57" s="80"/>
    </row>
    <row r="58" spans="2:8" ht="15.75">
      <c r="B58" s="81">
        <v>1</v>
      </c>
      <c r="C58" s="82" t="s">
        <v>80</v>
      </c>
      <c r="D58" s="83" t="s">
        <v>33</v>
      </c>
      <c r="E58" s="84">
        <v>2</v>
      </c>
      <c r="F58" s="85">
        <v>3500</v>
      </c>
      <c r="G58" s="74">
        <f t="shared" ref="G58" si="23">F58*E58</f>
        <v>7000</v>
      </c>
    </row>
    <row r="59" spans="2:8" ht="15.75">
      <c r="B59" s="81">
        <v>2</v>
      </c>
      <c r="C59" s="82" t="s">
        <v>81</v>
      </c>
      <c r="D59" s="83" t="s">
        <v>33</v>
      </c>
      <c r="E59" s="84">
        <v>1</v>
      </c>
      <c r="F59" s="85">
        <v>2500</v>
      </c>
      <c r="G59" s="74">
        <f t="shared" ref="G59" si="24">F59*E59</f>
        <v>2500</v>
      </c>
    </row>
    <row r="60" spans="2:8" ht="15.75">
      <c r="B60" s="81">
        <v>3</v>
      </c>
      <c r="C60" s="82" t="s">
        <v>82</v>
      </c>
      <c r="D60" s="83" t="s">
        <v>33</v>
      </c>
      <c r="E60" s="84">
        <v>2</v>
      </c>
      <c r="F60" s="85">
        <v>800</v>
      </c>
      <c r="G60" s="74">
        <f t="shared" ref="G60" si="25">F60*E60</f>
        <v>1600</v>
      </c>
    </row>
    <row r="61" spans="2:8" ht="15.75">
      <c r="B61" s="23"/>
      <c r="C61" s="132" t="s">
        <v>83</v>
      </c>
      <c r="D61" s="132"/>
      <c r="E61" s="86"/>
      <c r="F61" s="87"/>
      <c r="G61" s="28">
        <f>SUM(G23:G60)</f>
        <v>767810</v>
      </c>
    </row>
    <row r="62" spans="2:8" ht="15.75">
      <c r="B62" s="29"/>
      <c r="C62" s="133" t="s">
        <v>84</v>
      </c>
      <c r="D62" s="133"/>
      <c r="E62" s="88"/>
      <c r="F62" s="89"/>
      <c r="G62" s="33">
        <f>G61*18%</f>
        <v>138205.79999999999</v>
      </c>
    </row>
    <row r="63" spans="2:8" ht="15.75">
      <c r="B63" s="90"/>
      <c r="C63" s="134" t="s">
        <v>85</v>
      </c>
      <c r="D63" s="134"/>
      <c r="E63" s="91"/>
      <c r="F63" s="92"/>
      <c r="G63" s="93">
        <f>SUM(G61:G62)</f>
        <v>906015.8</v>
      </c>
    </row>
    <row r="64" spans="2:8" ht="12.75" customHeight="1">
      <c r="B64" s="142"/>
      <c r="C64" s="146" t="s">
        <v>86</v>
      </c>
      <c r="D64" s="147"/>
      <c r="E64" s="150"/>
      <c r="F64" s="151"/>
      <c r="G64" s="144">
        <f>SUM(G19+G63)</f>
        <v>906015.8</v>
      </c>
    </row>
    <row r="65" spans="2:7" ht="14.25" customHeight="1">
      <c r="B65" s="143"/>
      <c r="C65" s="148"/>
      <c r="D65" s="149"/>
      <c r="E65" s="152"/>
      <c r="F65" s="153"/>
      <c r="G65" s="145"/>
    </row>
    <row r="67" spans="2:7" ht="18.75">
      <c r="B67" s="135" t="s">
        <v>87</v>
      </c>
      <c r="C67" s="136"/>
      <c r="D67" s="136"/>
      <c r="E67" s="136"/>
      <c r="F67" s="136"/>
      <c r="G67" s="137"/>
    </row>
    <row r="68" spans="2:7" ht="15.75">
      <c r="B68" s="94">
        <v>1</v>
      </c>
      <c r="C68" s="154" t="s">
        <v>88</v>
      </c>
      <c r="D68" s="154"/>
      <c r="E68" s="154"/>
      <c r="F68" s="154"/>
      <c r="G68" s="155"/>
    </row>
    <row r="69" spans="2:7" ht="15.75">
      <c r="B69" s="95">
        <v>2</v>
      </c>
      <c r="C69" s="156" t="s">
        <v>89</v>
      </c>
      <c r="D69" s="156"/>
      <c r="E69" s="156"/>
      <c r="F69" s="156"/>
      <c r="G69" s="157"/>
    </row>
    <row r="70" spans="2:7" ht="15.75">
      <c r="B70" s="95">
        <v>3</v>
      </c>
      <c r="C70" s="156" t="s">
        <v>90</v>
      </c>
      <c r="D70" s="156"/>
      <c r="E70" s="156"/>
      <c r="F70" s="156"/>
      <c r="G70" s="157"/>
    </row>
    <row r="71" spans="2:7" ht="29.25" customHeight="1">
      <c r="B71" s="95">
        <v>4</v>
      </c>
      <c r="C71" s="156" t="s">
        <v>91</v>
      </c>
      <c r="D71" s="156"/>
      <c r="E71" s="156"/>
      <c r="F71" s="156"/>
      <c r="G71" s="157"/>
    </row>
    <row r="72" spans="2:7" ht="15.75">
      <c r="B72" s="95">
        <v>5</v>
      </c>
      <c r="C72" s="138" t="s">
        <v>92</v>
      </c>
      <c r="D72" s="138"/>
      <c r="E72" s="138"/>
      <c r="F72" s="138"/>
      <c r="G72" s="139"/>
    </row>
    <row r="73" spans="2:7" ht="15.75">
      <c r="B73" s="95">
        <v>6</v>
      </c>
      <c r="C73" s="138" t="s">
        <v>93</v>
      </c>
      <c r="D73" s="138"/>
      <c r="E73" s="138"/>
      <c r="F73" s="138"/>
      <c r="G73" s="139"/>
    </row>
    <row r="74" spans="2:7" ht="15.75">
      <c r="B74" s="95">
        <v>7</v>
      </c>
      <c r="C74" s="138" t="s">
        <v>94</v>
      </c>
      <c r="D74" s="138"/>
      <c r="E74" s="138"/>
      <c r="F74" s="138"/>
      <c r="G74" s="139"/>
    </row>
    <row r="75" spans="2:7" ht="15.75">
      <c r="B75" s="96">
        <v>8</v>
      </c>
      <c r="C75" s="140" t="s">
        <v>95</v>
      </c>
      <c r="D75" s="140"/>
      <c r="E75" s="140"/>
      <c r="F75" s="140"/>
      <c r="G75" s="141"/>
    </row>
  </sheetData>
  <mergeCells count="29">
    <mergeCell ref="C73:G73"/>
    <mergeCell ref="C74:G74"/>
    <mergeCell ref="C75:G75"/>
    <mergeCell ref="B64:B65"/>
    <mergeCell ref="G64:G65"/>
    <mergeCell ref="C64:D65"/>
    <mergeCell ref="E64:F65"/>
    <mergeCell ref="C68:G68"/>
    <mergeCell ref="C69:G69"/>
    <mergeCell ref="C70:G70"/>
    <mergeCell ref="C71:G71"/>
    <mergeCell ref="C72:G72"/>
    <mergeCell ref="B20:G20"/>
    <mergeCell ref="C61:D61"/>
    <mergeCell ref="C62:D62"/>
    <mergeCell ref="C63:D63"/>
    <mergeCell ref="B67:G67"/>
    <mergeCell ref="B6:C6"/>
    <mergeCell ref="B7:G7"/>
    <mergeCell ref="B8:G8"/>
    <mergeCell ref="B9:G9"/>
    <mergeCell ref="B11:G11"/>
    <mergeCell ref="D5:E6"/>
    <mergeCell ref="F5:G6"/>
    <mergeCell ref="B1:G1"/>
    <mergeCell ref="B2:G2"/>
    <mergeCell ref="B3:G3"/>
    <mergeCell ref="B4:G4"/>
    <mergeCell ref="B5:C5"/>
  </mergeCells>
  <printOptions horizontalCentered="1" verticalCentered="1"/>
  <pageMargins left="0" right="0" top="0" bottom="0" header="0" footer="0"/>
  <pageSetup paperSize="9" scale="73" orientation="portrait"/>
  <ignoredErrors>
    <ignoredError sqref="G1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BOQ</vt:lpstr>
      <vt:lpstr>BOQ!Print_Area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HAMAD</cp:lastModifiedBy>
  <dcterms:created xsi:type="dcterms:W3CDTF">2006-09-16T00:00:00Z</dcterms:created>
  <dcterms:modified xsi:type="dcterms:W3CDTF">2024-02-20T11:36:23Z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B8277BFAE50E4AB2AEF0C85580867A8A_12</vt:lpwstr>
  </property>
  <property fmtid="{D5CDD505-2E9C-101B-9397-08002B2CF9AE}" pid="3" name="KSOProductBuildVer">
    <vt:lpwstr>1033-12.2.0.13431</vt:lpwstr>
  </property>
</Properties>
</file>