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Sarwar\Sarwar\AEON AC Solutions\Customers\RBK - Kanakia\Bhayandar Podium\"/>
    </mc:Choice>
  </mc:AlternateContent>
  <xr:revisionPtr revIDLastSave="0" documentId="13_ncr:1_{7E520B24-7FD3-4C3B-AC1E-418BA4848E96}" xr6:coauthVersionLast="47" xr6:coauthVersionMax="47" xr10:uidLastSave="{00000000-0000-0000-0000-000000000000}"/>
  <bookViews>
    <workbookView xWindow="-110" yWindow="-110" windowWidth="19420" windowHeight="10300" xr2:uid="{00000000-000D-0000-FFFF-FFFF00000000}"/>
  </bookViews>
  <sheets>
    <sheet name="Option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1" l="1"/>
  <c r="G23" i="1"/>
  <c r="G22" i="1"/>
  <c r="G40" i="1"/>
  <c r="G38" i="1"/>
  <c r="G34" i="1"/>
  <c r="G32" i="1"/>
  <c r="G30" i="1"/>
  <c r="E61" i="1"/>
  <c r="E55" i="1"/>
  <c r="E49" i="1"/>
  <c r="G24" i="1" l="1"/>
  <c r="G63" i="1"/>
  <c r="G61" i="1"/>
  <c r="G55" i="1"/>
  <c r="G49" i="1"/>
  <c r="G21" i="1"/>
  <c r="G19" i="1"/>
  <c r="G15" i="1"/>
  <c r="G13" i="1"/>
  <c r="G11" i="1"/>
  <c r="G67" i="1" l="1"/>
  <c r="G68" i="1" s="1"/>
  <c r="G70" i="1"/>
</calcChain>
</file>

<file path=xl/sharedStrings.xml><?xml version="1.0" encoding="utf-8"?>
<sst xmlns="http://schemas.openxmlformats.org/spreadsheetml/2006/main" count="81" uniqueCount="53">
  <si>
    <t>HVAC BOQ FOR  BEVERLY HEIGHT</t>
  </si>
  <si>
    <t>Item No.</t>
  </si>
  <si>
    <t>Pay</t>
  </si>
  <si>
    <t>Description</t>
  </si>
  <si>
    <t>Qty</t>
  </si>
  <si>
    <t xml:space="preserve">   Rate</t>
  </si>
  <si>
    <t xml:space="preserve">  Amount</t>
  </si>
  <si>
    <t>Unit</t>
  </si>
  <si>
    <t xml:space="preserve"> SYSTEM For Tower - 1  </t>
  </si>
  <si>
    <t>a</t>
  </si>
  <si>
    <t>Each</t>
  </si>
  <si>
    <t>1.0 Tr Hi wall Split Unit 3 Star</t>
  </si>
  <si>
    <t>b</t>
  </si>
  <si>
    <t>c</t>
  </si>
  <si>
    <t xml:space="preserve">2.0 Tr Casette Unit </t>
  </si>
  <si>
    <t xml:space="preserve"> SYSTEM For Tower - 2</t>
  </si>
  <si>
    <t>1.1.3</t>
  </si>
  <si>
    <t>REFRIGERANT PIPING &amp; CABLING FOR THIS SYSTEM</t>
  </si>
  <si>
    <t>Supply and installation of copper refrigerant piping of various sizes duly insulated with closed cell elastomeric insulation thickness (13/19 mm) as specified by manufacturer,as per pipe size for internal and for exposed to atmosphere pipe in addition to this insulation fire retardent UV coating required, complete with proper GI supports etc, including cable tray ,Slotted channels wherever required as per recommendation of consultant/site engineer.All related civil work such as chasing in wall,making cores cutting and filling the same with Fire rated Material  shall be inclusive in the quoted price.</t>
  </si>
  <si>
    <t xml:space="preserve">a) RAP valves as required, </t>
  </si>
  <si>
    <t>b) Distributors, Ref. Net Kits,  etc.</t>
  </si>
  <si>
    <t>c) 19mm Insulation as specified.</t>
  </si>
  <si>
    <t>d) All other accessories as required</t>
  </si>
  <si>
    <t>1.1.3.1</t>
  </si>
  <si>
    <t>Mtr</t>
  </si>
  <si>
    <t xml:space="preserve">For System 1 </t>
  </si>
  <si>
    <t xml:space="preserve">* The distance indicated is between the outdoor and indoor units and will be measured as a single length including supply and return lines. </t>
  </si>
  <si>
    <t>1.1.4</t>
  </si>
  <si>
    <t>Cabling for this system</t>
  </si>
  <si>
    <t>Supply&amp; installation of armoured &amp; Unarmoured  (copper) cabling or wires in PVC. Conduits/ Al Trunking Cable Trays interconnecting the units of various systems for power / control</t>
  </si>
  <si>
    <t>1.1.4.1</t>
  </si>
  <si>
    <t>RMT</t>
  </si>
  <si>
    <t>1.1.5</t>
  </si>
  <si>
    <t xml:space="preserve">DRAIN PIPING </t>
  </si>
  <si>
    <t>Supply and laying of hard PVC piping for drain piping complete with 6mm thick Nitrile rubber insulation as specified.</t>
  </si>
  <si>
    <t>1.1.5.1</t>
  </si>
  <si>
    <t xml:space="preserve">32 dia Nominal Bore </t>
  </si>
  <si>
    <t>1.1.6</t>
  </si>
  <si>
    <t>Nos</t>
  </si>
  <si>
    <t>GRAND TOTAL</t>
  </si>
  <si>
    <t>GST EXTRA 28% &amp; 18%</t>
  </si>
  <si>
    <t>1.5 Tr Hi wall Split Unit 3 Star</t>
  </si>
  <si>
    <t>Total for UNITS</t>
  </si>
  <si>
    <t>HIGH SIDE RATE</t>
  </si>
  <si>
    <t>LOW SIDE RATE</t>
  </si>
  <si>
    <t>MS Powder coated Structure for Outdoor Units</t>
  </si>
  <si>
    <t>(Excluding Cable Tray &amp; Civil Work i.e. Corecutting or Chiseling)</t>
  </si>
  <si>
    <t>Total</t>
  </si>
  <si>
    <t>Sub-Total For Low Side Work</t>
  </si>
  <si>
    <t>Sub-Total For High Side Work</t>
  </si>
  <si>
    <t>GST - 28%</t>
  </si>
  <si>
    <t>GST -18%</t>
  </si>
  <si>
    <t xml:space="preserve">Installation,testing and commissioning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</si>
</sst>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6" x14ac:knownFonts="1">
    <font>
      <sz val="10"/>
      <name val="Arial"/>
      <family val="2"/>
    </font>
    <font>
      <sz val="10"/>
      <name val="Arial"/>
      <family val="2"/>
    </font>
    <font>
      <b/>
      <sz val="12"/>
      <name val="Arial"/>
      <family val="2"/>
    </font>
    <font>
      <b/>
      <sz val="10"/>
      <name val="Arial"/>
      <family val="2"/>
    </font>
    <font>
      <sz val="10"/>
      <color rgb="FFFF0000"/>
      <name val="Arial"/>
      <family val="2"/>
    </font>
    <font>
      <b/>
      <u/>
      <sz val="10"/>
      <name val="Arial"/>
      <family val="2"/>
    </font>
  </fonts>
  <fills count="4">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0" fillId="0" borderId="0" xfId="0" applyAlignment="1">
      <alignment horizontal="center"/>
    </xf>
    <xf numFmtId="165" fontId="0" fillId="0" borderId="0" xfId="1" applyNumberFormat="1" applyFont="1" applyFill="1"/>
    <xf numFmtId="0" fontId="0" fillId="0" borderId="1" xfId="0" applyBorder="1" applyAlignment="1">
      <alignment horizontal="center"/>
    </xf>
    <xf numFmtId="0" fontId="0" fillId="0" borderId="2" xfId="0" applyBorder="1"/>
    <xf numFmtId="0" fontId="0" fillId="0" borderId="2" xfId="0" applyBorder="1" applyAlignment="1">
      <alignment horizontal="center"/>
    </xf>
    <xf numFmtId="165" fontId="0" fillId="0" borderId="2" xfId="1" applyNumberFormat="1" applyFont="1" applyFill="1" applyBorder="1"/>
    <xf numFmtId="165" fontId="0" fillId="0" borderId="3" xfId="1" applyNumberFormat="1" applyFont="1" applyFill="1" applyBorder="1"/>
    <xf numFmtId="0" fontId="0" fillId="2" borderId="4" xfId="0" applyFill="1" applyBorder="1" applyAlignment="1">
      <alignment horizontal="center"/>
    </xf>
    <xf numFmtId="0" fontId="0" fillId="0" borderId="8" xfId="0" applyBorder="1" applyAlignment="1">
      <alignment horizontal="center"/>
    </xf>
    <xf numFmtId="0" fontId="0" fillId="0" borderId="9" xfId="0" applyBorder="1"/>
    <xf numFmtId="0" fontId="0" fillId="0" borderId="9" xfId="0" applyBorder="1" applyAlignment="1">
      <alignment horizontal="center"/>
    </xf>
    <xf numFmtId="165" fontId="0" fillId="0" borderId="9" xfId="1" applyNumberFormat="1" applyFont="1" applyFill="1" applyBorder="1"/>
    <xf numFmtId="165" fontId="0" fillId="0" borderId="10" xfId="1" applyNumberFormat="1" applyFont="1" applyFill="1" applyBorder="1"/>
    <xf numFmtId="0" fontId="0" fillId="0" borderId="11" xfId="0" applyBorder="1" applyAlignment="1">
      <alignment horizontal="center"/>
    </xf>
    <xf numFmtId="0" fontId="0" fillId="0" borderId="12" xfId="0" applyBorder="1"/>
    <xf numFmtId="0" fontId="0" fillId="0" borderId="12" xfId="0" applyBorder="1" applyAlignment="1">
      <alignment horizontal="center"/>
    </xf>
    <xf numFmtId="165" fontId="0" fillId="0" borderId="12" xfId="1" applyNumberFormat="1" applyFont="1" applyFill="1" applyBorder="1"/>
    <xf numFmtId="165" fontId="0" fillId="0" borderId="13" xfId="1" applyNumberFormat="1" applyFont="1" applyFill="1" applyBorder="1"/>
    <xf numFmtId="0" fontId="3" fillId="0" borderId="14" xfId="0" applyFont="1" applyBorder="1" applyAlignment="1">
      <alignment horizontal="center"/>
    </xf>
    <xf numFmtId="0" fontId="3" fillId="0" borderId="15" xfId="0" applyFont="1" applyBorder="1" applyAlignment="1">
      <alignment horizontal="center"/>
    </xf>
    <xf numFmtId="165" fontId="3" fillId="0" borderId="15" xfId="1" applyNumberFormat="1" applyFont="1" applyFill="1" applyBorder="1" applyAlignment="1">
      <alignment horizontal="center" vertical="center"/>
    </xf>
    <xf numFmtId="165" fontId="3" fillId="0" borderId="16" xfId="1" applyNumberFormat="1" applyFont="1" applyFill="1" applyBorder="1" applyAlignment="1">
      <alignment horizontal="center" vertical="center"/>
    </xf>
    <xf numFmtId="0" fontId="3" fillId="0" borderId="17" xfId="0" applyFont="1" applyBorder="1" applyAlignment="1">
      <alignment horizontal="center"/>
    </xf>
    <xf numFmtId="0" fontId="3" fillId="0" borderId="18" xfId="0" applyFont="1" applyBorder="1" applyAlignment="1">
      <alignment horizontal="center"/>
    </xf>
    <xf numFmtId="165" fontId="3" fillId="0" borderId="18" xfId="1" applyNumberFormat="1" applyFont="1" applyFill="1" applyBorder="1" applyAlignment="1">
      <alignment horizontal="center"/>
    </xf>
    <xf numFmtId="165" fontId="3" fillId="0" borderId="19" xfId="1" applyNumberFormat="1" applyFont="1" applyFill="1" applyBorder="1" applyAlignment="1">
      <alignment horizontal="center"/>
    </xf>
    <xf numFmtId="0" fontId="0" fillId="0" borderId="15" xfId="0" applyBorder="1" applyAlignment="1" applyProtection="1">
      <alignment horizontal="center" vertical="top"/>
      <protection hidden="1"/>
    </xf>
    <xf numFmtId="0" fontId="0" fillId="0" borderId="15" xfId="0" applyBorder="1" applyAlignment="1" applyProtection="1">
      <alignment vertical="top"/>
      <protection hidden="1"/>
    </xf>
    <xf numFmtId="165" fontId="0" fillId="0" borderId="15" xfId="1" applyNumberFormat="1" applyFont="1" applyFill="1" applyBorder="1" applyAlignment="1" applyProtection="1">
      <alignment vertical="top"/>
      <protection locked="0"/>
    </xf>
    <xf numFmtId="0" fontId="0" fillId="0" borderId="0" xfId="0" applyAlignment="1" applyProtection="1">
      <alignment vertical="top"/>
      <protection hidden="1"/>
    </xf>
    <xf numFmtId="0" fontId="3" fillId="0" borderId="15" xfId="0" applyFont="1" applyBorder="1" applyAlignment="1" applyProtection="1">
      <alignment vertical="top"/>
      <protection hidden="1"/>
    </xf>
    <xf numFmtId="0" fontId="3" fillId="0" borderId="15" xfId="0" applyFont="1" applyBorder="1" applyAlignment="1" applyProtection="1">
      <alignment horizontal="center" vertical="top"/>
      <protection hidden="1"/>
    </xf>
    <xf numFmtId="0" fontId="0" fillId="0" borderId="15" xfId="0" applyBorder="1" applyAlignment="1" applyProtection="1">
      <alignment vertical="top" wrapText="1"/>
      <protection hidden="1"/>
    </xf>
    <xf numFmtId="0" fontId="0" fillId="0" borderId="15" xfId="0" applyBorder="1" applyAlignment="1" applyProtection="1">
      <alignment horizontal="center" vertical="top" wrapText="1"/>
      <protection hidden="1"/>
    </xf>
    <xf numFmtId="0" fontId="3" fillId="0" borderId="15" xfId="0" applyFont="1" applyBorder="1" applyAlignment="1" applyProtection="1">
      <alignment vertical="center" wrapText="1"/>
      <protection hidden="1"/>
    </xf>
    <xf numFmtId="0" fontId="0" fillId="0" borderId="15" xfId="0" applyBorder="1" applyAlignment="1" applyProtection="1">
      <alignment vertical="center"/>
      <protection hidden="1"/>
    </xf>
    <xf numFmtId="0" fontId="4" fillId="0" borderId="15" xfId="0" applyFont="1" applyBorder="1" applyAlignment="1" applyProtection="1">
      <alignment horizontal="left" vertical="top" wrapText="1"/>
      <protection hidden="1"/>
    </xf>
    <xf numFmtId="0" fontId="3" fillId="0" borderId="15" xfId="0" applyFont="1" applyBorder="1" applyAlignment="1" applyProtection="1">
      <alignment vertical="top" wrapText="1"/>
      <protection hidden="1"/>
    </xf>
    <xf numFmtId="0" fontId="0" fillId="0" borderId="15" xfId="0" applyBorder="1" applyAlignment="1" applyProtection="1">
      <alignment horizontal="left" vertical="top" wrapText="1"/>
      <protection hidden="1"/>
    </xf>
    <xf numFmtId="0" fontId="5" fillId="0" borderId="15" xfId="0" applyFont="1" applyBorder="1" applyAlignment="1" applyProtection="1">
      <alignment vertical="top"/>
      <protection hidden="1"/>
    </xf>
    <xf numFmtId="43" fontId="0" fillId="0" borderId="16" xfId="1" applyNumberFormat="1" applyFont="1" applyFill="1" applyBorder="1" applyAlignment="1" applyProtection="1">
      <alignment vertical="top"/>
      <protection locked="0"/>
    </xf>
    <xf numFmtId="43" fontId="0" fillId="0" borderId="15" xfId="1" applyNumberFormat="1" applyFont="1" applyFill="1" applyBorder="1" applyAlignment="1" applyProtection="1">
      <alignment vertical="top"/>
      <protection locked="0"/>
    </xf>
    <xf numFmtId="0" fontId="0" fillId="2" borderId="20" xfId="0" applyFill="1" applyBorder="1" applyAlignment="1" applyProtection="1">
      <alignment horizontal="center" vertical="center"/>
      <protection hidden="1"/>
    </xf>
    <xf numFmtId="0" fontId="0" fillId="2" borderId="21" xfId="0" applyFill="1" applyBorder="1" applyAlignment="1" applyProtection="1">
      <alignment vertical="center" wrapText="1"/>
      <protection hidden="1"/>
    </xf>
    <xf numFmtId="0" fontId="3" fillId="2" borderId="21" xfId="0" applyFont="1" applyFill="1" applyBorder="1" applyAlignment="1" applyProtection="1">
      <alignment horizontal="left" vertical="center" wrapText="1"/>
      <protection hidden="1"/>
    </xf>
    <xf numFmtId="0" fontId="0" fillId="2" borderId="21" xfId="0" applyFill="1" applyBorder="1" applyAlignment="1" applyProtection="1">
      <alignment horizontal="center" vertical="center"/>
      <protection hidden="1"/>
    </xf>
    <xf numFmtId="165" fontId="1" fillId="2" borderId="21" xfId="1" applyNumberFormat="1" applyFont="1" applyFill="1" applyBorder="1" applyAlignment="1" applyProtection="1">
      <alignment vertical="center"/>
      <protection locked="0"/>
    </xf>
    <xf numFmtId="165" fontId="1" fillId="2" borderId="22" xfId="1" applyNumberFormat="1" applyFont="1" applyFill="1" applyBorder="1" applyAlignment="1" applyProtection="1">
      <alignment vertical="center"/>
      <protection locked="0"/>
    </xf>
    <xf numFmtId="0" fontId="0" fillId="0" borderId="23" xfId="0" applyBorder="1" applyAlignment="1">
      <alignment horizontal="center" vertical="top"/>
    </xf>
    <xf numFmtId="0" fontId="0" fillId="0" borderId="24" xfId="0" applyBorder="1" applyAlignment="1">
      <alignment vertical="top"/>
    </xf>
    <xf numFmtId="0" fontId="3" fillId="0" borderId="24" xfId="0" applyFont="1" applyBorder="1" applyAlignment="1">
      <alignment horizontal="center" vertical="top"/>
    </xf>
    <xf numFmtId="0" fontId="0" fillId="0" borderId="24" xfId="0" applyBorder="1" applyAlignment="1">
      <alignment horizontal="center" vertical="top"/>
    </xf>
    <xf numFmtId="165" fontId="0" fillId="0" borderId="24" xfId="1" applyNumberFormat="1" applyFont="1" applyFill="1" applyBorder="1"/>
    <xf numFmtId="165" fontId="0" fillId="0" borderId="25" xfId="1" applyNumberFormat="1" applyFont="1" applyFill="1" applyBorder="1"/>
    <xf numFmtId="0" fontId="0" fillId="3" borderId="5" xfId="0" applyFill="1" applyBorder="1"/>
    <xf numFmtId="0" fontId="2" fillId="3" borderId="6" xfId="0" applyFont="1" applyFill="1" applyBorder="1"/>
    <xf numFmtId="0" fontId="0" fillId="3" borderId="5" xfId="0" applyFill="1" applyBorder="1" applyAlignment="1">
      <alignment horizontal="center"/>
    </xf>
    <xf numFmtId="165" fontId="1" fillId="3" borderId="5" xfId="1" applyNumberFormat="1" applyFont="1" applyFill="1" applyBorder="1"/>
    <xf numFmtId="165" fontId="1" fillId="3" borderId="7" xfId="1" applyNumberFormat="1" applyFont="1" applyFill="1" applyBorder="1"/>
    <xf numFmtId="0" fontId="2" fillId="0" borderId="26" xfId="0" applyFont="1" applyBorder="1" applyAlignment="1" applyProtection="1">
      <alignment horizontal="center" vertical="top"/>
      <protection hidden="1"/>
    </xf>
    <xf numFmtId="0" fontId="2" fillId="0" borderId="27" xfId="0" applyFont="1" applyBorder="1" applyAlignment="1" applyProtection="1">
      <alignment horizontal="center" vertical="top"/>
      <protection hidden="1"/>
    </xf>
    <xf numFmtId="0" fontId="2" fillId="0" borderId="28" xfId="0" applyFont="1" applyBorder="1" applyAlignment="1" applyProtection="1">
      <alignment horizontal="center" vertical="top"/>
      <protection hidden="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72"/>
  <sheetViews>
    <sheetView tabSelected="1" topLeftCell="C1" workbookViewId="0">
      <selection activeCell="J59" sqref="J59"/>
    </sheetView>
  </sheetViews>
  <sheetFormatPr defaultRowHeight="12.5" x14ac:dyDescent="0.25"/>
  <cols>
    <col min="1" max="1" width="1.26953125" customWidth="1"/>
    <col min="2" max="2" width="9.1796875" style="1"/>
    <col min="3" max="3" width="6.1796875" customWidth="1"/>
    <col min="4" max="4" width="62.26953125" bestFit="1" customWidth="1"/>
    <col min="5" max="5" width="9.1796875" style="1"/>
    <col min="6" max="6" width="14.54296875" style="2" customWidth="1"/>
    <col min="7" max="7" width="15.54296875" style="2" customWidth="1"/>
  </cols>
  <sheetData>
    <row r="1" spans="2:7" ht="13" thickBot="1" x14ac:dyDescent="0.3"/>
    <row r="2" spans="2:7" ht="13" thickBot="1" x14ac:dyDescent="0.3">
      <c r="B2" s="3"/>
      <c r="C2" s="4"/>
      <c r="D2" s="4"/>
      <c r="E2" s="5"/>
      <c r="F2" s="6"/>
      <c r="G2" s="7"/>
    </row>
    <row r="3" spans="2:7" ht="16" thickBot="1" x14ac:dyDescent="0.4">
      <c r="B3" s="8"/>
      <c r="C3" s="55"/>
      <c r="D3" s="56" t="s">
        <v>0</v>
      </c>
      <c r="E3" s="57"/>
      <c r="F3" s="58"/>
      <c r="G3" s="59"/>
    </row>
    <row r="4" spans="2:7" ht="13" thickBot="1" x14ac:dyDescent="0.3">
      <c r="B4" s="9"/>
      <c r="C4" s="10"/>
      <c r="D4" s="10"/>
      <c r="E4" s="11"/>
      <c r="F4" s="12"/>
      <c r="G4" s="13"/>
    </row>
    <row r="5" spans="2:7" s="30" customFormat="1" ht="16" thickBot="1" x14ac:dyDescent="0.3">
      <c r="B5" s="27"/>
      <c r="C5" s="60" t="s">
        <v>43</v>
      </c>
      <c r="D5" s="61"/>
      <c r="E5" s="61"/>
      <c r="F5" s="61"/>
      <c r="G5" s="62"/>
    </row>
    <row r="6" spans="2:7" x14ac:dyDescent="0.25">
      <c r="B6" s="14"/>
      <c r="C6" s="15"/>
      <c r="D6" s="15"/>
      <c r="E6" s="16"/>
      <c r="F6" s="17"/>
      <c r="G6" s="18"/>
    </row>
    <row r="7" spans="2:7" ht="13" x14ac:dyDescent="0.3">
      <c r="B7" s="19" t="s">
        <v>1</v>
      </c>
      <c r="C7" s="20" t="s">
        <v>2</v>
      </c>
      <c r="D7" s="20" t="s">
        <v>3</v>
      </c>
      <c r="E7" s="20" t="s">
        <v>4</v>
      </c>
      <c r="F7" s="21" t="s">
        <v>5</v>
      </c>
      <c r="G7" s="22" t="s">
        <v>6</v>
      </c>
    </row>
    <row r="8" spans="2:7" ht="13.5" thickBot="1" x14ac:dyDescent="0.35">
      <c r="B8" s="23"/>
      <c r="C8" s="24" t="s">
        <v>7</v>
      </c>
      <c r="D8" s="24"/>
      <c r="E8" s="24"/>
      <c r="F8" s="25"/>
      <c r="G8" s="26"/>
    </row>
    <row r="9" spans="2:7" s="30" customFormat="1" ht="13" x14ac:dyDescent="0.25">
      <c r="B9" s="27">
        <v>1.1000000000000001</v>
      </c>
      <c r="C9" s="28"/>
      <c r="D9" s="31" t="s">
        <v>8</v>
      </c>
      <c r="E9" s="32"/>
      <c r="F9" s="29"/>
      <c r="G9" s="29"/>
    </row>
    <row r="10" spans="2:7" s="30" customFormat="1" x14ac:dyDescent="0.25">
      <c r="B10" s="27"/>
      <c r="C10" s="28"/>
      <c r="D10" s="33"/>
      <c r="E10" s="34"/>
      <c r="F10" s="29"/>
      <c r="G10" s="29"/>
    </row>
    <row r="11" spans="2:7" s="30" customFormat="1" x14ac:dyDescent="0.25">
      <c r="B11" s="27" t="s">
        <v>9</v>
      </c>
      <c r="C11" s="28" t="s">
        <v>10</v>
      </c>
      <c r="D11" s="28" t="s">
        <v>11</v>
      </c>
      <c r="E11" s="27">
        <v>2</v>
      </c>
      <c r="F11" s="29"/>
      <c r="G11" s="29">
        <f>+F11*E11</f>
        <v>0</v>
      </c>
    </row>
    <row r="12" spans="2:7" s="30" customFormat="1" x14ac:dyDescent="0.25">
      <c r="B12" s="27"/>
      <c r="C12" s="28"/>
      <c r="D12" s="33"/>
      <c r="E12" s="34"/>
      <c r="F12" s="29"/>
      <c r="G12" s="29"/>
    </row>
    <row r="13" spans="2:7" s="30" customFormat="1" x14ac:dyDescent="0.25">
      <c r="B13" s="27" t="s">
        <v>12</v>
      </c>
      <c r="C13" s="28" t="s">
        <v>10</v>
      </c>
      <c r="D13" s="28" t="s">
        <v>41</v>
      </c>
      <c r="E13" s="27">
        <v>4</v>
      </c>
      <c r="F13" s="29"/>
      <c r="G13" s="29">
        <f>+F13*E13</f>
        <v>0</v>
      </c>
    </row>
    <row r="14" spans="2:7" s="30" customFormat="1" x14ac:dyDescent="0.25">
      <c r="B14" s="27"/>
      <c r="C14" s="28"/>
      <c r="D14" s="28"/>
      <c r="E14" s="27"/>
      <c r="F14" s="29"/>
      <c r="G14" s="29"/>
    </row>
    <row r="15" spans="2:7" s="30" customFormat="1" x14ac:dyDescent="0.25">
      <c r="B15" s="27" t="s">
        <v>13</v>
      </c>
      <c r="C15" s="28" t="s">
        <v>10</v>
      </c>
      <c r="D15" s="28" t="s">
        <v>14</v>
      </c>
      <c r="E15" s="27">
        <v>3</v>
      </c>
      <c r="F15" s="29"/>
      <c r="G15" s="29">
        <f>+F15*E15</f>
        <v>0</v>
      </c>
    </row>
    <row r="16" spans="2:7" s="30" customFormat="1" x14ac:dyDescent="0.25">
      <c r="B16" s="27"/>
      <c r="C16" s="28"/>
      <c r="D16" s="28"/>
      <c r="E16" s="27"/>
      <c r="F16" s="29"/>
      <c r="G16" s="29"/>
    </row>
    <row r="17" spans="2:7" s="30" customFormat="1" ht="13" x14ac:dyDescent="0.25">
      <c r="B17" s="27">
        <v>1.1000000000000001</v>
      </c>
      <c r="C17" s="28"/>
      <c r="D17" s="31" t="s">
        <v>15</v>
      </c>
      <c r="E17" s="32"/>
      <c r="F17" s="29"/>
      <c r="G17" s="29"/>
    </row>
    <row r="18" spans="2:7" s="30" customFormat="1" x14ac:dyDescent="0.25">
      <c r="B18" s="27"/>
      <c r="C18" s="28"/>
      <c r="D18" s="33"/>
      <c r="E18" s="34"/>
      <c r="F18" s="29"/>
      <c r="G18" s="29"/>
    </row>
    <row r="19" spans="2:7" s="30" customFormat="1" x14ac:dyDescent="0.25">
      <c r="B19" s="27" t="s">
        <v>9</v>
      </c>
      <c r="C19" s="28" t="s">
        <v>10</v>
      </c>
      <c r="D19" s="28" t="s">
        <v>11</v>
      </c>
      <c r="E19" s="27">
        <v>2</v>
      </c>
      <c r="F19" s="29"/>
      <c r="G19" s="29">
        <f>+F19*E19</f>
        <v>0</v>
      </c>
    </row>
    <row r="20" spans="2:7" s="30" customFormat="1" x14ac:dyDescent="0.25">
      <c r="B20" s="27"/>
      <c r="C20" s="28"/>
      <c r="D20" s="33"/>
      <c r="E20" s="34"/>
      <c r="F20" s="29"/>
      <c r="G20" s="29"/>
    </row>
    <row r="21" spans="2:7" s="30" customFormat="1" x14ac:dyDescent="0.25">
      <c r="B21" s="27" t="s">
        <v>13</v>
      </c>
      <c r="C21" s="28" t="s">
        <v>10</v>
      </c>
      <c r="D21" s="28" t="s">
        <v>41</v>
      </c>
      <c r="E21" s="27">
        <v>13</v>
      </c>
      <c r="F21" s="29"/>
      <c r="G21" s="29">
        <f>+F21*E21</f>
        <v>0</v>
      </c>
    </row>
    <row r="22" spans="2:7" s="30" customFormat="1" ht="13.5" thickBot="1" x14ac:dyDescent="0.3">
      <c r="B22" s="43"/>
      <c r="C22" s="44"/>
      <c r="D22" s="45" t="s">
        <v>49</v>
      </c>
      <c r="E22" s="46"/>
      <c r="F22" s="47"/>
      <c r="G22" s="48">
        <f>SUM(G11:G21)</f>
        <v>0</v>
      </c>
    </row>
    <row r="23" spans="2:7" s="30" customFormat="1" ht="13.5" thickBot="1" x14ac:dyDescent="0.3">
      <c r="B23" s="43"/>
      <c r="C23" s="44"/>
      <c r="D23" s="45" t="s">
        <v>50</v>
      </c>
      <c r="E23" s="46"/>
      <c r="F23" s="47"/>
      <c r="G23" s="48">
        <f>G22*28%</f>
        <v>0</v>
      </c>
    </row>
    <row r="24" spans="2:7" s="30" customFormat="1" ht="13.5" thickBot="1" x14ac:dyDescent="0.3">
      <c r="B24" s="43"/>
      <c r="C24" s="44"/>
      <c r="D24" s="45" t="s">
        <v>47</v>
      </c>
      <c r="E24" s="46"/>
      <c r="F24" s="47"/>
      <c r="G24" s="48">
        <f>G22+G23</f>
        <v>0</v>
      </c>
    </row>
    <row r="25" spans="2:7" s="30" customFormat="1" x14ac:dyDescent="0.25">
      <c r="B25" s="27"/>
      <c r="C25" s="28"/>
      <c r="D25" s="28"/>
      <c r="E25" s="27"/>
      <c r="F25" s="29"/>
      <c r="G25" s="29"/>
    </row>
    <row r="26" spans="2:7" s="30" customFormat="1" ht="15.5" x14ac:dyDescent="0.25">
      <c r="B26" s="27"/>
      <c r="C26" s="60" t="s">
        <v>44</v>
      </c>
      <c r="D26" s="61"/>
      <c r="E26" s="61"/>
      <c r="F26" s="61"/>
      <c r="G26" s="62"/>
    </row>
    <row r="27" spans="2:7" s="30" customFormat="1" ht="13" x14ac:dyDescent="0.25">
      <c r="B27" s="27">
        <v>1.1000000000000001</v>
      </c>
      <c r="C27" s="28"/>
      <c r="D27" s="31" t="s">
        <v>8</v>
      </c>
      <c r="E27" s="32"/>
      <c r="F27" s="29"/>
      <c r="G27" s="29"/>
    </row>
    <row r="28" spans="2:7" s="30" customFormat="1" x14ac:dyDescent="0.25">
      <c r="B28" s="27"/>
      <c r="C28" s="28"/>
      <c r="D28" s="28"/>
      <c r="E28" s="27"/>
      <c r="F28" s="29"/>
      <c r="G28" s="29"/>
    </row>
    <row r="29" spans="2:7" s="30" customFormat="1" x14ac:dyDescent="0.25">
      <c r="B29" s="27"/>
      <c r="C29" s="28"/>
      <c r="D29" s="33" t="s">
        <v>52</v>
      </c>
      <c r="E29" s="34"/>
      <c r="F29" s="29"/>
      <c r="G29" s="29"/>
    </row>
    <row r="30" spans="2:7" s="30" customFormat="1" x14ac:dyDescent="0.25">
      <c r="B30" s="27" t="s">
        <v>9</v>
      </c>
      <c r="C30" s="28" t="s">
        <v>10</v>
      </c>
      <c r="D30" s="28" t="s">
        <v>11</v>
      </c>
      <c r="E30" s="27">
        <v>2</v>
      </c>
      <c r="F30" s="29">
        <v>1500</v>
      </c>
      <c r="G30" s="29">
        <f>+F30*E30</f>
        <v>3000</v>
      </c>
    </row>
    <row r="31" spans="2:7" s="30" customFormat="1" x14ac:dyDescent="0.25">
      <c r="B31" s="27"/>
      <c r="C31" s="28"/>
      <c r="D31" s="33"/>
      <c r="E31" s="34"/>
      <c r="F31" s="29"/>
      <c r="G31" s="29"/>
    </row>
    <row r="32" spans="2:7" s="30" customFormat="1" x14ac:dyDescent="0.25">
      <c r="B32" s="27" t="s">
        <v>12</v>
      </c>
      <c r="C32" s="28" t="s">
        <v>10</v>
      </c>
      <c r="D32" s="28" t="s">
        <v>41</v>
      </c>
      <c r="E32" s="27">
        <v>4</v>
      </c>
      <c r="F32" s="29">
        <v>1500</v>
      </c>
      <c r="G32" s="29">
        <f>+F32*E32</f>
        <v>6000</v>
      </c>
    </row>
    <row r="33" spans="2:7" s="30" customFormat="1" x14ac:dyDescent="0.25">
      <c r="B33" s="27"/>
      <c r="C33" s="28"/>
      <c r="D33" s="28"/>
      <c r="E33" s="27"/>
      <c r="F33" s="29"/>
      <c r="G33" s="29"/>
    </row>
    <row r="34" spans="2:7" s="30" customFormat="1" x14ac:dyDescent="0.25">
      <c r="B34" s="27" t="s">
        <v>13</v>
      </c>
      <c r="C34" s="28" t="s">
        <v>10</v>
      </c>
      <c r="D34" s="28" t="s">
        <v>14</v>
      </c>
      <c r="E34" s="27">
        <v>3</v>
      </c>
      <c r="F34" s="29">
        <v>2000</v>
      </c>
      <c r="G34" s="29">
        <f>+F34*E34</f>
        <v>6000</v>
      </c>
    </row>
    <row r="35" spans="2:7" s="30" customFormat="1" x14ac:dyDescent="0.25">
      <c r="B35" s="27"/>
      <c r="C35" s="28"/>
      <c r="D35" s="28"/>
      <c r="E35" s="27"/>
      <c r="F35" s="29"/>
      <c r="G35" s="29"/>
    </row>
    <row r="36" spans="2:7" s="30" customFormat="1" ht="13" x14ac:dyDescent="0.25">
      <c r="B36" s="27">
        <v>1.1000000000000001</v>
      </c>
      <c r="C36" s="28"/>
      <c r="D36" s="31" t="s">
        <v>15</v>
      </c>
      <c r="E36" s="32"/>
      <c r="F36" s="29"/>
      <c r="G36" s="29"/>
    </row>
    <row r="37" spans="2:7" s="30" customFormat="1" x14ac:dyDescent="0.25">
      <c r="B37" s="27"/>
      <c r="C37" s="28"/>
      <c r="D37" s="28"/>
      <c r="E37" s="27"/>
      <c r="F37" s="29"/>
      <c r="G37" s="29"/>
    </row>
    <row r="38" spans="2:7" s="30" customFormat="1" x14ac:dyDescent="0.25">
      <c r="B38" s="27" t="s">
        <v>9</v>
      </c>
      <c r="C38" s="28" t="s">
        <v>10</v>
      </c>
      <c r="D38" s="28" t="s">
        <v>11</v>
      </c>
      <c r="E38" s="27">
        <v>2</v>
      </c>
      <c r="F38" s="29">
        <v>1500</v>
      </c>
      <c r="G38" s="29">
        <f>+F38*E38</f>
        <v>3000</v>
      </c>
    </row>
    <row r="39" spans="2:7" s="30" customFormat="1" x14ac:dyDescent="0.25">
      <c r="B39" s="27"/>
      <c r="C39" s="28"/>
      <c r="D39" s="33"/>
      <c r="E39" s="34"/>
      <c r="F39" s="29"/>
      <c r="G39" s="29"/>
    </row>
    <row r="40" spans="2:7" s="30" customFormat="1" x14ac:dyDescent="0.25">
      <c r="B40" s="27" t="s">
        <v>13</v>
      </c>
      <c r="C40" s="28" t="s">
        <v>10</v>
      </c>
      <c r="D40" s="28" t="s">
        <v>41</v>
      </c>
      <c r="E40" s="27">
        <v>13</v>
      </c>
      <c r="F40" s="29">
        <v>1500</v>
      </c>
      <c r="G40" s="29">
        <f>+F40*E40</f>
        <v>19500</v>
      </c>
    </row>
    <row r="41" spans="2:7" s="30" customFormat="1" x14ac:dyDescent="0.25">
      <c r="B41" s="27"/>
      <c r="C41" s="28"/>
      <c r="D41" s="28"/>
      <c r="E41" s="27"/>
      <c r="F41" s="29"/>
      <c r="G41" s="29"/>
    </row>
    <row r="42" spans="2:7" s="30" customFormat="1" ht="13" x14ac:dyDescent="0.25">
      <c r="B42" s="27" t="s">
        <v>16</v>
      </c>
      <c r="C42" s="28"/>
      <c r="D42" s="35" t="s">
        <v>17</v>
      </c>
      <c r="E42" s="34"/>
      <c r="F42" s="29"/>
      <c r="G42" s="29"/>
    </row>
    <row r="43" spans="2:7" s="30" customFormat="1" ht="112.5" x14ac:dyDescent="0.25">
      <c r="B43" s="27"/>
      <c r="C43" s="28"/>
      <c r="D43" s="33" t="s">
        <v>18</v>
      </c>
      <c r="E43" s="27"/>
      <c r="F43" s="29"/>
      <c r="G43" s="29"/>
    </row>
    <row r="44" spans="2:7" s="30" customFormat="1" x14ac:dyDescent="0.25">
      <c r="B44" s="27"/>
      <c r="C44" s="28"/>
      <c r="D44" s="28" t="s">
        <v>19</v>
      </c>
      <c r="E44" s="27"/>
      <c r="F44" s="29"/>
      <c r="G44" s="29"/>
    </row>
    <row r="45" spans="2:7" s="30" customFormat="1" x14ac:dyDescent="0.25">
      <c r="B45" s="27"/>
      <c r="C45" s="28"/>
      <c r="D45" s="28" t="s">
        <v>20</v>
      </c>
      <c r="E45" s="27"/>
      <c r="F45" s="29"/>
      <c r="G45" s="29"/>
    </row>
    <row r="46" spans="2:7" s="30" customFormat="1" x14ac:dyDescent="0.25">
      <c r="B46" s="27"/>
      <c r="C46" s="28"/>
      <c r="D46" s="28" t="s">
        <v>21</v>
      </c>
      <c r="E46" s="27"/>
      <c r="F46" s="29"/>
      <c r="G46" s="29"/>
    </row>
    <row r="47" spans="2:7" s="30" customFormat="1" x14ac:dyDescent="0.25">
      <c r="B47" s="27"/>
      <c r="C47" s="28"/>
      <c r="D47" s="28" t="s">
        <v>22</v>
      </c>
      <c r="E47" s="27"/>
      <c r="F47" s="29"/>
      <c r="G47" s="29"/>
    </row>
    <row r="48" spans="2:7" s="30" customFormat="1" x14ac:dyDescent="0.25">
      <c r="B48" s="27"/>
      <c r="C48" s="28"/>
      <c r="D48" s="33"/>
      <c r="E48" s="34"/>
      <c r="F48" s="29"/>
      <c r="G48" s="29"/>
    </row>
    <row r="49" spans="2:8" s="30" customFormat="1" x14ac:dyDescent="0.25">
      <c r="B49" s="27" t="s">
        <v>23</v>
      </c>
      <c r="C49" s="28" t="s">
        <v>24</v>
      </c>
      <c r="D49" s="36" t="s">
        <v>25</v>
      </c>
      <c r="E49" s="27">
        <f>25*10</f>
        <v>250</v>
      </c>
      <c r="F49" s="29">
        <v>1050</v>
      </c>
      <c r="G49" s="29">
        <f>+F49*E49</f>
        <v>262500</v>
      </c>
      <c r="H49" s="30" t="s">
        <v>46</v>
      </c>
    </row>
    <row r="50" spans="2:8" s="30" customFormat="1" ht="25" x14ac:dyDescent="0.25">
      <c r="B50" s="27"/>
      <c r="C50" s="27"/>
      <c r="D50" s="37" t="s">
        <v>26</v>
      </c>
      <c r="E50" s="27"/>
      <c r="F50" s="29"/>
      <c r="G50" s="29"/>
    </row>
    <row r="51" spans="2:8" s="30" customFormat="1" x14ac:dyDescent="0.25">
      <c r="B51" s="27"/>
      <c r="C51" s="28"/>
      <c r="D51" s="33"/>
      <c r="E51" s="34"/>
      <c r="F51" s="29"/>
      <c r="G51" s="29"/>
    </row>
    <row r="52" spans="2:8" s="30" customFormat="1" ht="13" x14ac:dyDescent="0.25">
      <c r="B52" s="27" t="s">
        <v>27</v>
      </c>
      <c r="C52" s="33"/>
      <c r="D52" s="38" t="s">
        <v>28</v>
      </c>
      <c r="E52" s="27"/>
      <c r="F52" s="29"/>
      <c r="G52" s="29"/>
    </row>
    <row r="53" spans="2:8" s="30" customFormat="1" ht="37.5" x14ac:dyDescent="0.25">
      <c r="B53" s="27"/>
      <c r="C53" s="33"/>
      <c r="D53" s="33" t="s">
        <v>29</v>
      </c>
      <c r="E53" s="27"/>
      <c r="F53" s="29"/>
      <c r="G53" s="29"/>
    </row>
    <row r="54" spans="2:8" s="30" customFormat="1" x14ac:dyDescent="0.25">
      <c r="B54" s="27"/>
      <c r="C54" s="33"/>
      <c r="D54" s="39"/>
      <c r="E54" s="27"/>
      <c r="F54" s="29"/>
      <c r="G54" s="29"/>
    </row>
    <row r="55" spans="2:8" s="30" customFormat="1" x14ac:dyDescent="0.25">
      <c r="B55" s="27" t="s">
        <v>30</v>
      </c>
      <c r="C55" s="28" t="s">
        <v>31</v>
      </c>
      <c r="D55" s="28" t="s">
        <v>25</v>
      </c>
      <c r="E55" s="27">
        <f>25*10</f>
        <v>250</v>
      </c>
      <c r="F55" s="29">
        <v>125</v>
      </c>
      <c r="G55" s="29">
        <f>+F55*E55</f>
        <v>31250</v>
      </c>
    </row>
    <row r="56" spans="2:8" s="30" customFormat="1" x14ac:dyDescent="0.25">
      <c r="B56" s="27"/>
      <c r="C56" s="28"/>
      <c r="D56" s="28"/>
      <c r="E56" s="27"/>
      <c r="F56" s="29"/>
      <c r="G56" s="29"/>
    </row>
    <row r="57" spans="2:8" s="30" customFormat="1" ht="13" x14ac:dyDescent="0.25">
      <c r="B57" s="27" t="s">
        <v>32</v>
      </c>
      <c r="C57" s="28"/>
      <c r="D57" s="40" t="s">
        <v>33</v>
      </c>
      <c r="E57" s="27"/>
      <c r="F57" s="29"/>
      <c r="G57" s="29"/>
    </row>
    <row r="58" spans="2:8" s="30" customFormat="1" x14ac:dyDescent="0.25">
      <c r="B58" s="27"/>
      <c r="C58" s="28"/>
      <c r="D58" s="28"/>
      <c r="E58" s="27"/>
      <c r="F58" s="29"/>
      <c r="G58" s="29"/>
    </row>
    <row r="59" spans="2:8" s="30" customFormat="1" ht="25" x14ac:dyDescent="0.25">
      <c r="B59" s="27"/>
      <c r="C59" s="28"/>
      <c r="D59" s="33" t="s">
        <v>34</v>
      </c>
      <c r="E59" s="27"/>
      <c r="F59" s="29"/>
      <c r="G59" s="29"/>
    </row>
    <row r="60" spans="2:8" s="30" customFormat="1" x14ac:dyDescent="0.25">
      <c r="B60" s="27"/>
      <c r="C60" s="28"/>
      <c r="D60" s="33"/>
      <c r="E60" s="27"/>
      <c r="F60" s="29"/>
      <c r="G60" s="29"/>
    </row>
    <row r="61" spans="2:8" s="30" customFormat="1" x14ac:dyDescent="0.25">
      <c r="B61" s="27" t="s">
        <v>35</v>
      </c>
      <c r="C61" s="28" t="s">
        <v>31</v>
      </c>
      <c r="D61" s="39" t="s">
        <v>36</v>
      </c>
      <c r="E61" s="27">
        <f>25*10</f>
        <v>250</v>
      </c>
      <c r="F61" s="29">
        <v>120</v>
      </c>
      <c r="G61" s="29">
        <f>+F61*E61</f>
        <v>30000</v>
      </c>
    </row>
    <row r="62" spans="2:8" s="30" customFormat="1" x14ac:dyDescent="0.25">
      <c r="B62" s="27"/>
      <c r="C62" s="28"/>
      <c r="D62" s="28"/>
      <c r="E62" s="27"/>
      <c r="F62" s="29"/>
      <c r="G62" s="29"/>
    </row>
    <row r="63" spans="2:8" s="30" customFormat="1" x14ac:dyDescent="0.25">
      <c r="B63" s="27" t="s">
        <v>37</v>
      </c>
      <c r="C63" s="28" t="s">
        <v>38</v>
      </c>
      <c r="D63" s="33" t="s">
        <v>45</v>
      </c>
      <c r="E63" s="27">
        <v>24</v>
      </c>
      <c r="F63" s="29">
        <v>2500</v>
      </c>
      <c r="G63" s="41">
        <f>+E63*F63</f>
        <v>60000</v>
      </c>
    </row>
    <row r="64" spans="2:8" s="30" customFormat="1" ht="13" x14ac:dyDescent="0.25">
      <c r="B64" s="27"/>
      <c r="C64" s="28"/>
      <c r="D64" s="31"/>
      <c r="E64" s="27"/>
      <c r="F64" s="29"/>
      <c r="G64" s="29"/>
    </row>
    <row r="65" spans="2:7" s="30" customFormat="1" x14ac:dyDescent="0.25">
      <c r="B65" s="27"/>
      <c r="C65" s="34"/>
      <c r="D65" s="33"/>
      <c r="E65" s="27"/>
      <c r="F65" s="29"/>
      <c r="G65" s="42"/>
    </row>
    <row r="66" spans="2:7" s="30" customFormat="1" ht="13.5" thickBot="1" x14ac:dyDescent="0.3">
      <c r="B66" s="43"/>
      <c r="C66" s="44"/>
      <c r="D66" s="45" t="s">
        <v>48</v>
      </c>
      <c r="E66" s="46"/>
      <c r="F66" s="47"/>
      <c r="G66" s="48">
        <f>SUM(G27:G64)</f>
        <v>421250</v>
      </c>
    </row>
    <row r="67" spans="2:7" s="30" customFormat="1" ht="13.5" thickBot="1" x14ac:dyDescent="0.3">
      <c r="B67" s="43"/>
      <c r="C67" s="44"/>
      <c r="D67" s="45" t="s">
        <v>51</v>
      </c>
      <c r="E67" s="46"/>
      <c r="F67" s="47"/>
      <c r="G67" s="48">
        <f>G66*18%</f>
        <v>75825</v>
      </c>
    </row>
    <row r="68" spans="2:7" s="30" customFormat="1" ht="13.5" thickBot="1" x14ac:dyDescent="0.3">
      <c r="B68" s="43"/>
      <c r="C68" s="44"/>
      <c r="D68" s="45" t="s">
        <v>47</v>
      </c>
      <c r="E68" s="46"/>
      <c r="F68" s="47"/>
      <c r="G68" s="48">
        <f>G66+G67</f>
        <v>497075</v>
      </c>
    </row>
    <row r="69" spans="2:7" ht="13" customHeight="1" thickBot="1" x14ac:dyDescent="0.3">
      <c r="B69" s="49"/>
      <c r="C69" s="50"/>
      <c r="D69" s="51" t="s">
        <v>42</v>
      </c>
      <c r="E69" s="52"/>
      <c r="F69" s="53"/>
      <c r="G69" s="54"/>
    </row>
    <row r="70" spans="2:7" ht="13.5" thickBot="1" x14ac:dyDescent="0.3">
      <c r="B70" s="49"/>
      <c r="C70" s="50"/>
      <c r="D70" s="51" t="s">
        <v>39</v>
      </c>
      <c r="E70" s="52"/>
      <c r="F70" s="53"/>
      <c r="G70" s="54">
        <f>+G66</f>
        <v>421250</v>
      </c>
    </row>
    <row r="72" spans="2:7" x14ac:dyDescent="0.25">
      <c r="D72" t="s">
        <v>40</v>
      </c>
    </row>
  </sheetData>
  <mergeCells count="2">
    <mergeCell ref="C26:G26"/>
    <mergeCell ref="C5: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Option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Prakash Ghewade</dc:creator>
  <cp:lastModifiedBy>Sarwar Shaikh</cp:lastModifiedBy>
  <dcterms:created xsi:type="dcterms:W3CDTF">2025-05-19T07:35:57Z</dcterms:created>
  <dcterms:modified xsi:type="dcterms:W3CDTF">2025-05-21T08:41:46Z</dcterms:modified>
</cp:coreProperties>
</file>