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D1D07F92-4EBE-43F6-B2C2-DB5DFD2B438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ummary" sheetId="3" r:id="rId1"/>
    <sheet name="HS" sheetId="1" r:id="rId2"/>
    <sheet name="LS" sheetId="2" r:id="rId3"/>
    <sheet name="TERMS AND CONDITIONS" sheetId="4" r:id="rId4"/>
  </sheets>
  <definedNames>
    <definedName name="_xlnm.Print_Area" localSheetId="1">HS!$A$1:$F$26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2" l="1"/>
  <c r="F23" i="1"/>
  <c r="G30" i="2"/>
  <c r="G23" i="2"/>
  <c r="E21" i="2" l="1"/>
  <c r="G18" i="2"/>
  <c r="G15" i="2"/>
  <c r="G16" i="2"/>
  <c r="F20" i="1"/>
  <c r="A7" i="1"/>
  <c r="B7" i="2" s="1"/>
  <c r="B7" i="4" s="1"/>
  <c r="B6" i="1"/>
  <c r="C6" i="2" s="1"/>
  <c r="C6" i="4" s="1"/>
  <c r="F17" i="1"/>
  <c r="F16" i="1"/>
  <c r="F5" i="4" l="1"/>
  <c r="G41" i="2" l="1"/>
  <c r="G40" i="2"/>
  <c r="G39" i="2"/>
  <c r="G38" i="2"/>
  <c r="G37" i="2"/>
  <c r="G36" i="2"/>
  <c r="G33" i="2"/>
  <c r="G32" i="2"/>
  <c r="G29" i="2"/>
  <c r="G28" i="2"/>
  <c r="G26" i="2"/>
  <c r="G21" i="2"/>
  <c r="G19" i="2"/>
  <c r="G17" i="2"/>
  <c r="F13" i="1"/>
  <c r="F18" i="1"/>
  <c r="F19" i="1"/>
  <c r="F22" i="1"/>
  <c r="F24" i="1" l="1"/>
  <c r="F25" i="1" s="1"/>
  <c r="G12" i="2"/>
  <c r="C12" i="3" l="1"/>
  <c r="G43" i="2" l="1"/>
  <c r="G44" i="2" s="1"/>
  <c r="D12" i="3"/>
  <c r="E12" i="3" s="1"/>
  <c r="C10" i="3" l="1"/>
  <c r="D10" i="3" l="1"/>
  <c r="D13" i="3" s="1"/>
  <c r="C13" i="3"/>
  <c r="E10" i="3" l="1"/>
  <c r="E13" i="3" s="1"/>
</calcChain>
</file>

<file path=xl/sharedStrings.xml><?xml version="1.0" encoding="utf-8"?>
<sst xmlns="http://schemas.openxmlformats.org/spreadsheetml/2006/main" count="170" uniqueCount="108">
  <si>
    <t>BILL OF QUANTITIES</t>
  </si>
  <si>
    <t xml:space="preserve">HIGH SIDE WORK </t>
  </si>
  <si>
    <t>DETAILS  OF MACHINES</t>
  </si>
  <si>
    <t>UNIT</t>
  </si>
  <si>
    <t>QTY.</t>
  </si>
  <si>
    <t>BASIC RATE</t>
  </si>
  <si>
    <t>AMOUNT</t>
  </si>
  <si>
    <t>Nos.</t>
  </si>
  <si>
    <t>Sub Total</t>
  </si>
  <si>
    <t>Total (High Side)</t>
  </si>
  <si>
    <t xml:space="preserve">LOW SIDE WORK </t>
  </si>
  <si>
    <t xml:space="preserve">Sr. No. </t>
  </si>
  <si>
    <t xml:space="preserve">Description </t>
  </si>
  <si>
    <t>Unit</t>
  </si>
  <si>
    <t>Rmt</t>
  </si>
  <si>
    <t>A</t>
  </si>
  <si>
    <t>Nos</t>
  </si>
  <si>
    <t>Total Basic Low side for machine installation</t>
  </si>
  <si>
    <t>Total (Low Side)</t>
  </si>
  <si>
    <t>B</t>
  </si>
  <si>
    <t>Daikin Indoor Units</t>
  </si>
  <si>
    <t>Lot</t>
  </si>
  <si>
    <t xml:space="preserve">Standard Installation, Testing &amp; Commissioning Charges for VRV Indoor Units </t>
  </si>
  <si>
    <t>Refrigerant Piping with Rubber Nitrile insulation</t>
  </si>
  <si>
    <t>C</t>
  </si>
  <si>
    <t>E</t>
  </si>
  <si>
    <t>Transportation of spares and materials</t>
  </si>
  <si>
    <t>F</t>
  </si>
  <si>
    <t>G</t>
  </si>
  <si>
    <t>Daikin Outdoor Units</t>
  </si>
  <si>
    <t>Supply and Installation of Daikin VRV Airconditioners</t>
  </si>
  <si>
    <t>Kg's</t>
  </si>
  <si>
    <t>Additional Refrigerant Charging as per copper length.</t>
  </si>
  <si>
    <t xml:space="preserve">Control Cable : </t>
  </si>
  <si>
    <t xml:space="preserve">Standard Installation Charges for VRV Outdoor Units </t>
  </si>
  <si>
    <t>Company Name</t>
  </si>
  <si>
    <t xml:space="preserve"> Dated </t>
  </si>
  <si>
    <t>D</t>
  </si>
  <si>
    <t>IDU Refnut Joints</t>
  </si>
  <si>
    <t>Installtion IDU Refnets (Y-Distribution) Joints for Units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</si>
  <si>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</si>
  <si>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</si>
  <si>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</si>
  <si>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</si>
  <si>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</si>
  <si>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</si>
  <si>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</si>
  <si>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</si>
  <si>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</si>
  <si>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Supply &amp; Labour Charges towards Copper Piping with Nitrile Insulation for VRV Units</t>
  </si>
  <si>
    <t>Office No. 108 &amp; 109, Devashree Garden Commercial Complex, R.W. Sawant Marg, Above Sheetal Dairy,</t>
  </si>
  <si>
    <t>All Electrical power cables and power points will under the customer scope.</t>
  </si>
  <si>
    <t>SR. NO</t>
  </si>
  <si>
    <t>ITEM</t>
  </si>
  <si>
    <t>BOQ AMOUNT (Rs)</t>
  </si>
  <si>
    <t>BOQ GST (Rs)</t>
  </si>
  <si>
    <t>BOQ AMOUNT WITH GST (Rs)</t>
  </si>
  <si>
    <t>Terms of Payments:</t>
  </si>
  <si>
    <r>
      <rPr>
        <b/>
        <sz val="12"/>
        <color theme="1"/>
        <rFont val="Calibri"/>
        <family val="2"/>
        <scheme val="minor"/>
      </rPr>
      <t xml:space="preserve">High Side </t>
    </r>
    <r>
      <rPr>
        <sz val="12"/>
        <color theme="1"/>
        <rFont val="Calibri"/>
        <family val="2"/>
        <scheme val="minor"/>
      </rPr>
      <t>- 100% Advance with Taxes along with the  Purchase order.</t>
    </r>
  </si>
  <si>
    <r>
      <rPr>
        <b/>
        <sz val="12"/>
        <color theme="1"/>
        <rFont val="Calibri"/>
        <family val="2"/>
        <scheme val="minor"/>
      </rPr>
      <t>Low Side</t>
    </r>
    <r>
      <rPr>
        <sz val="12"/>
        <color theme="1"/>
        <rFont val="Calibri"/>
        <family val="2"/>
        <scheme val="minor"/>
      </rPr>
      <t xml:space="preserve"> - 50% Advance with Taxes along with work order</t>
    </r>
  </si>
  <si>
    <t xml:space="preserve">                 30% with Taxes against after delivery of material  </t>
  </si>
  <si>
    <t xml:space="preserve">                 20% with Taxes against after completion of work.</t>
  </si>
  <si>
    <t>HIGH SIDE</t>
  </si>
  <si>
    <t>LOW SIDE</t>
  </si>
  <si>
    <t>TOTAL HIGH SIDE</t>
  </si>
  <si>
    <t>TOTAL LOW SIDE</t>
  </si>
  <si>
    <t>TOTAL HIGH SIDE + LOW SIDE</t>
  </si>
  <si>
    <t>AEON AIRCONDITIONING SOLUTIONS</t>
  </si>
  <si>
    <t>Complete Airconditioning solutions.</t>
  </si>
  <si>
    <t>Supply of Daikin Make VRV Hi Wall AC Indoor Unit 1.08 TR - FXAQ32ARVE6</t>
  </si>
  <si>
    <t>We have not consider Linear Grill and Collar Damper in Quotation</t>
  </si>
  <si>
    <t>Rutu Park, Thane - 4000601, Maharashtra. Email: services@aeonacsolutions.com / projects@aeonacsolutions.com  Mob. No. - 9322334106 / 9322334108</t>
  </si>
  <si>
    <t>Indoor Drain Pump for Hi Wall</t>
  </si>
  <si>
    <t xml:space="preserve"> </t>
  </si>
  <si>
    <t>1</t>
  </si>
  <si>
    <t>GST 18%</t>
  </si>
  <si>
    <t>Lalpath lab - Kharghar</t>
  </si>
  <si>
    <t>Site Address: -  Shop No 4, Anant CHS, opposite Vijay Sales, Sector 4, Kharghar, Navi Mumbai, Panvel, Maharashtra 410210</t>
  </si>
  <si>
    <t>Supply of Daikin Make VRV 4 Way Cassette AC Indoor Unit 1.6 TR - FXFSQ50ARV16</t>
  </si>
  <si>
    <t>Supply of Daikin Make VRV 1 Way Cassette AC Indoor Unit 1.08 TR - FXKQ32ARV16</t>
  </si>
  <si>
    <t>Supply of Daikin Make VRV Hi Wall AC Indoor Unit 1.6 TR - FXAQ50ARVE6</t>
  </si>
  <si>
    <r>
      <t>Labour Charges towards VRV</t>
    </r>
    <r>
      <rPr>
        <b/>
        <sz val="12"/>
        <rFont val="Calibri"/>
        <family val="2"/>
        <scheme val="minor"/>
      </rPr>
      <t xml:space="preserve"> 4 Way Cassette</t>
    </r>
    <r>
      <rPr>
        <sz val="12"/>
        <rFont val="Calibri"/>
        <family val="2"/>
        <scheme val="minor"/>
      </rPr>
      <t xml:space="preserve"> AC Indoor Unit 1.6 TR - FXFSQ50ARV16</t>
    </r>
  </si>
  <si>
    <r>
      <t xml:space="preserve">Labour Charges towards VRV </t>
    </r>
    <r>
      <rPr>
        <b/>
        <sz val="12"/>
        <rFont val="Calibri"/>
        <family val="2"/>
        <scheme val="minor"/>
      </rPr>
      <t xml:space="preserve">1 Way Cassette </t>
    </r>
    <r>
      <rPr>
        <sz val="12"/>
        <rFont val="Calibri"/>
        <family val="2"/>
        <scheme val="minor"/>
      </rPr>
      <t>AC Indoor Unit 1.08 TR - FXKQ32ARV16</t>
    </r>
  </si>
  <si>
    <r>
      <t xml:space="preserve">Labour Charges towards VRV </t>
    </r>
    <r>
      <rPr>
        <b/>
        <sz val="12"/>
        <rFont val="Calibri"/>
        <family val="2"/>
        <scheme val="minor"/>
      </rPr>
      <t>Hi Wall</t>
    </r>
    <r>
      <rPr>
        <sz val="12"/>
        <rFont val="Calibri"/>
        <family val="2"/>
        <scheme val="minor"/>
      </rPr>
      <t xml:space="preserve"> AC Indoor Unit 0.6 TR - FXAQ32ARVE6</t>
    </r>
  </si>
  <si>
    <r>
      <t xml:space="preserve">Labour Charges towards VRV </t>
    </r>
    <r>
      <rPr>
        <b/>
        <sz val="12"/>
        <rFont val="Calibri"/>
        <family val="2"/>
        <scheme val="minor"/>
      </rPr>
      <t>Hi Wall</t>
    </r>
    <r>
      <rPr>
        <sz val="12"/>
        <rFont val="Calibri"/>
        <family val="2"/>
        <scheme val="minor"/>
      </rPr>
      <t xml:space="preserve"> AC Indoor Unit 1.08 TR - FXAQ32ARVE6</t>
    </r>
  </si>
  <si>
    <r>
      <t xml:space="preserve">Labour Charges towards VRV </t>
    </r>
    <r>
      <rPr>
        <b/>
        <sz val="12"/>
        <rFont val="Calibri"/>
        <family val="2"/>
        <scheme val="minor"/>
      </rPr>
      <t xml:space="preserve">Hi Wall </t>
    </r>
    <r>
      <rPr>
        <sz val="12"/>
        <rFont val="Calibri"/>
        <family val="2"/>
        <scheme val="minor"/>
      </rPr>
      <t>AC Indoor Unit 1.6 TR - FXAQ50ARVE6</t>
    </r>
  </si>
  <si>
    <t>Supply &amp; Labour towards Power Cable for IDU 3Core 2.5 Sqmm</t>
  </si>
  <si>
    <t xml:space="preserve">Supply &amp; Labour towards Communication Cable betweem IDU to ODU 2 Core 1.5 Sqmm with conduits </t>
  </si>
  <si>
    <t>Supply of Daikin Make VRV Hi Wall AC Indoor Unit 0.6 TR - FXAQ20ARVE6</t>
  </si>
  <si>
    <t>Labour charges towards Installation of Daikin Make 6 HP VRV Outdoor Unit Side Discharge</t>
  </si>
  <si>
    <t>Supply of Daikin Make 06 HP VRV Outdoor Unit Side Discharge - RXMQ6ARV16</t>
  </si>
  <si>
    <t>Nitrogen Gas flushing forall the above units as per there CU Piping length and the
Indoor unit capacity .</t>
  </si>
  <si>
    <t>HP</t>
  </si>
  <si>
    <t>Control wiring / network wiring using recommended quality of multicore wires. All cabling/wiring should be installed in PVC conduits to facilitate replacement in case of any fault in future - 2.5 Sq.MM x 4 Core.
PVC conduits should be joined using a suitable adhesive to ensure a secure and durable connection.</t>
  </si>
  <si>
    <t xml:space="preserve">Drain Pipe with insulation: </t>
  </si>
  <si>
    <t>Supply &amp; Labour charges towards PVC Drain Piping 25mm / 32mm</t>
  </si>
  <si>
    <t>Supply &amp; Labour charges towards PVC Drain Piping 40mm</t>
  </si>
  <si>
    <t>Note: Vertial drain till Nali trap to be provided by plumber</t>
  </si>
  <si>
    <t>IF REQUIRED</t>
  </si>
  <si>
    <t xml:space="preserve">Scaffolding Charges for IDU Unit </t>
  </si>
  <si>
    <t xml:space="preserve">Fabrication of Outdoor Unit Stand for 6 HP VRV unit </t>
  </si>
  <si>
    <t>Lifting Shifting VRV ODU Mahatadi Charges</t>
  </si>
  <si>
    <t>H</t>
  </si>
  <si>
    <t>I</t>
  </si>
  <si>
    <t>J</t>
  </si>
  <si>
    <t>K</t>
  </si>
  <si>
    <t>L</t>
  </si>
  <si>
    <t>27.05.2026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</si>
</sst>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0;[Red]#,##0.00"/>
    <numFmt numFmtId="165" formatCode="_(* #,##0.00_);_(* \(#,##0.00\);_(* &quot;-&quot;??_);_(@_)"/>
    <numFmt numFmtId="166" formatCode="&quot;₹&quot;\ 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002060"/>
      <name val="Arial"/>
      <family val="2"/>
    </font>
    <font>
      <b/>
      <sz val="14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20"/>
      <color rgb="FF002060"/>
      <name val="Brush Script MT"/>
      <family val="4"/>
    </font>
    <font>
      <sz val="10"/>
      <color rgb="FF002060"/>
      <name val="Arial"/>
      <family val="2"/>
    </font>
    <font>
      <b/>
      <sz val="11"/>
      <name val="Calibri"/>
      <family val="2"/>
      <scheme val="minor"/>
    </font>
    <font>
      <sz val="9"/>
      <color rgb="FF002060"/>
      <name val="Arial"/>
      <family val="2"/>
    </font>
    <font>
      <b/>
      <sz val="16"/>
      <color rgb="FF002060"/>
      <name val="Arial"/>
      <family val="2"/>
    </font>
    <font>
      <sz val="16"/>
      <color theme="1"/>
      <name val="Calibri"/>
      <family val="2"/>
      <scheme val="minor"/>
    </font>
    <font>
      <sz val="16"/>
      <color rgb="FF002060"/>
      <name val="Brush Script MT"/>
      <family val="4"/>
    </font>
    <font>
      <sz val="8"/>
      <color rgb="FF00206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</cellStyleXfs>
  <cellXfs count="219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66" fontId="13" fillId="0" borderId="11" xfId="1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166" fontId="5" fillId="0" borderId="11" xfId="0" applyNumberFormat="1" applyFont="1" applyBorder="1" applyAlignment="1">
      <alignment vertical="center" wrapText="1"/>
    </xf>
    <xf numFmtId="166" fontId="13" fillId="0" borderId="11" xfId="2" applyNumberFormat="1" applyFont="1" applyBorder="1" applyAlignment="1">
      <alignment vertical="center"/>
    </xf>
    <xf numFmtId="0" fontId="13" fillId="3" borderId="2" xfId="3" applyFont="1" applyFill="1" applyBorder="1" applyAlignment="1">
      <alignment horizontal="center" vertical="center" wrapText="1"/>
    </xf>
    <xf numFmtId="0" fontId="14" fillId="0" borderId="0" xfId="0" applyFont="1"/>
    <xf numFmtId="164" fontId="14" fillId="0" borderId="0" xfId="0" applyNumberFormat="1" applyFont="1"/>
    <xf numFmtId="0" fontId="14" fillId="0" borderId="0" xfId="1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5" fillId="0" borderId="41" xfId="0" applyFont="1" applyBorder="1" applyAlignment="1">
      <alignment horizontal="center" vertical="center" wrapText="1"/>
    </xf>
    <xf numFmtId="0" fontId="18" fillId="0" borderId="0" xfId="0" applyFont="1"/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66" fontId="9" fillId="0" borderId="27" xfId="1" applyNumberFormat="1" applyFont="1" applyFill="1" applyBorder="1" applyAlignment="1">
      <alignment horizontal="right" vertical="center" wrapText="1"/>
    </xf>
    <xf numFmtId="166" fontId="9" fillId="0" borderId="15" xfId="1" applyNumberFormat="1" applyFont="1" applyFill="1" applyBorder="1" applyAlignment="1">
      <alignment horizontal="right" vertical="center" wrapText="1"/>
    </xf>
    <xf numFmtId="166" fontId="9" fillId="0" borderId="28" xfId="1" applyNumberFormat="1" applyFont="1" applyFill="1" applyBorder="1" applyAlignment="1">
      <alignment horizontal="right" vertical="center" wrapText="1"/>
    </xf>
    <xf numFmtId="166" fontId="9" fillId="0" borderId="28" xfId="1" applyNumberFormat="1" applyFont="1" applyFill="1" applyBorder="1" applyAlignment="1">
      <alignment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166" fontId="13" fillId="3" borderId="2" xfId="2" applyNumberFormat="1" applyFont="1" applyFill="1" applyBorder="1" applyAlignment="1">
      <alignment vertical="center"/>
    </xf>
    <xf numFmtId="0" fontId="15" fillId="3" borderId="30" xfId="0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 wrapText="1"/>
    </xf>
    <xf numFmtId="166" fontId="13" fillId="3" borderId="2" xfId="2" applyNumberFormat="1" applyFont="1" applyFill="1" applyBorder="1" applyAlignment="1">
      <alignment vertical="center" wrapText="1"/>
    </xf>
    <xf numFmtId="0" fontId="17" fillId="0" borderId="10" xfId="0" applyFont="1" applyBorder="1" applyAlignment="1">
      <alignment horizontal="center" vertical="center"/>
    </xf>
    <xf numFmtId="166" fontId="13" fillId="3" borderId="37" xfId="2" applyNumberFormat="1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1" fontId="13" fillId="3" borderId="2" xfId="3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166" fontId="5" fillId="3" borderId="2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6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/>
    <xf numFmtId="0" fontId="14" fillId="3" borderId="37" xfId="0" applyFont="1" applyFill="1" applyBorder="1"/>
    <xf numFmtId="0" fontId="5" fillId="3" borderId="40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/>
    </xf>
    <xf numFmtId="165" fontId="13" fillId="3" borderId="9" xfId="2" applyNumberFormat="1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5" fillId="3" borderId="13" xfId="0" applyFont="1" applyFill="1" applyBorder="1" applyAlignment="1">
      <alignment horizontal="center" vertical="center"/>
    </xf>
    <xf numFmtId="166" fontId="16" fillId="3" borderId="14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vertical="center" wrapText="1"/>
    </xf>
    <xf numFmtId="0" fontId="25" fillId="0" borderId="0" xfId="0" applyFont="1"/>
    <xf numFmtId="166" fontId="25" fillId="0" borderId="0" xfId="0" applyNumberFormat="1" applyFont="1"/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166" fontId="5" fillId="5" borderId="26" xfId="0" applyNumberFormat="1" applyFont="1" applyFill="1" applyBorder="1" applyAlignment="1">
      <alignment horizontal="center"/>
    </xf>
    <xf numFmtId="0" fontId="4" fillId="5" borderId="24" xfId="0" applyFont="1" applyFill="1" applyBorder="1" applyAlignment="1">
      <alignment horizontal="center"/>
    </xf>
    <xf numFmtId="166" fontId="5" fillId="5" borderId="21" xfId="0" applyNumberFormat="1" applyFont="1" applyFill="1" applyBorder="1" applyAlignment="1">
      <alignment horizontal="center"/>
    </xf>
    <xf numFmtId="0" fontId="4" fillId="6" borderId="24" xfId="0" applyFont="1" applyFill="1" applyBorder="1" applyAlignment="1">
      <alignment horizontal="center"/>
    </xf>
    <xf numFmtId="0" fontId="5" fillId="6" borderId="25" xfId="0" applyFont="1" applyFill="1" applyBorder="1" applyAlignment="1">
      <alignment horizontal="center" vertical="center"/>
    </xf>
    <xf numFmtId="166" fontId="5" fillId="6" borderId="15" xfId="0" applyNumberFormat="1" applyFont="1" applyFill="1" applyBorder="1" applyAlignment="1">
      <alignment horizontal="center"/>
    </xf>
    <xf numFmtId="0" fontId="12" fillId="0" borderId="10" xfId="0" quotePrefix="1" applyFont="1" applyBorder="1" applyAlignment="1">
      <alignment horizontal="center" vertical="center"/>
    </xf>
    <xf numFmtId="166" fontId="16" fillId="3" borderId="53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center" vertical="center"/>
    </xf>
    <xf numFmtId="0" fontId="14" fillId="0" borderId="10" xfId="0" quotePrefix="1" applyFont="1" applyBorder="1" applyAlignment="1">
      <alignment horizontal="center" vertical="center"/>
    </xf>
    <xf numFmtId="0" fontId="4" fillId="3" borderId="54" xfId="0" applyFont="1" applyFill="1" applyBorder="1" applyAlignment="1">
      <alignment vertical="center" wrapText="1"/>
    </xf>
    <xf numFmtId="0" fontId="15" fillId="3" borderId="54" xfId="0" applyFont="1" applyFill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top" wrapText="1"/>
    </xf>
    <xf numFmtId="0" fontId="22" fillId="0" borderId="25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31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14" fontId="9" fillId="2" borderId="51" xfId="0" applyNumberFormat="1" applyFont="1" applyFill="1" applyBorder="1" applyAlignment="1">
      <alignment horizontal="center" vertical="center"/>
    </xf>
    <xf numFmtId="14" fontId="9" fillId="2" borderId="12" xfId="0" applyNumberFormat="1" applyFont="1" applyFill="1" applyBorder="1" applyAlignment="1">
      <alignment horizontal="center" vertical="center"/>
    </xf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9" fillId="2" borderId="4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1" xfId="0" applyFont="1" applyBorder="1" applyAlignment="1">
      <alignment horizont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31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31" xfId="0" applyFont="1" applyBorder="1" applyAlignment="1">
      <alignment horizontal="center"/>
    </xf>
    <xf numFmtId="0" fontId="27" fillId="0" borderId="16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7" fillId="0" borderId="17" xfId="0" applyFont="1" applyBorder="1" applyAlignment="1">
      <alignment horizontal="center" wrapText="1"/>
    </xf>
    <xf numFmtId="0" fontId="27" fillId="0" borderId="18" xfId="0" applyFont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31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14" fontId="4" fillId="2" borderId="34" xfId="0" applyNumberFormat="1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0" borderId="31" xfId="0" applyFont="1" applyBorder="1" applyAlignment="1">
      <alignment horizontal="left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4" fillId="0" borderId="39" xfId="0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 vertical="top" wrapText="1"/>
    </xf>
    <xf numFmtId="0" fontId="4" fillId="0" borderId="43" xfId="0" applyFont="1" applyBorder="1" applyAlignment="1">
      <alignment horizontal="center" vertical="top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6" xfId="0" applyFont="1" applyBorder="1" applyAlignment="1">
      <alignment horizontal="left"/>
    </xf>
    <xf numFmtId="0" fontId="11" fillId="0" borderId="40" xfId="0" applyFont="1" applyBorder="1" applyAlignment="1">
      <alignment horizontal="left" vertical="center"/>
    </xf>
    <xf numFmtId="166" fontId="16" fillId="3" borderId="2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vertical="top" wrapText="1"/>
    </xf>
    <xf numFmtId="0" fontId="2" fillId="0" borderId="21" xfId="0" applyFont="1" applyBorder="1"/>
    <xf numFmtId="0" fontId="6" fillId="2" borderId="55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16" fillId="3" borderId="2" xfId="3" applyFont="1" applyFill="1" applyBorder="1" applyAlignment="1">
      <alignment vertical="center"/>
    </xf>
    <xf numFmtId="0" fontId="16" fillId="3" borderId="2" xfId="3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top"/>
    </xf>
    <xf numFmtId="0" fontId="14" fillId="0" borderId="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17" fillId="0" borderId="36" xfId="0" applyFont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 wrapText="1"/>
    </xf>
    <xf numFmtId="1" fontId="16" fillId="3" borderId="37" xfId="0" applyNumberFormat="1" applyFont="1" applyFill="1" applyBorder="1" applyAlignment="1">
      <alignment horizontal="center" vertical="center" wrapText="1"/>
    </xf>
    <xf numFmtId="166" fontId="13" fillId="0" borderId="38" xfId="1" applyNumberFormat="1" applyFont="1" applyBorder="1" applyAlignment="1">
      <alignment vertical="center"/>
    </xf>
  </cellXfs>
  <cellStyles count="4">
    <cellStyle name="Comma" xfId="1" builtinId="3"/>
    <cellStyle name="Comma 2 2" xfId="2" xr:uid="{00000000-0005-0000-0000-000001000000}"/>
    <cellStyle name="Normal" xfId="0" builtinId="0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157070</xdr:rowOff>
    </xdr:from>
    <xdr:to>
      <xdr:col>1</xdr:col>
      <xdr:colOff>647700</xdr:colOff>
      <xdr:row>2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157070"/>
          <a:ext cx="1000124" cy="52873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404122</xdr:colOff>
      <xdr:row>0</xdr:row>
      <xdr:rowOff>131831</xdr:rowOff>
    </xdr:from>
    <xdr:to>
      <xdr:col>1</xdr:col>
      <xdr:colOff>1408042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122" y="131831"/>
          <a:ext cx="1552643" cy="73784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104775</xdr:rowOff>
    </xdr:from>
    <xdr:to>
      <xdr:col>2</xdr:col>
      <xdr:colOff>1514475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104775"/>
          <a:ext cx="1838325" cy="7334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87313</xdr:colOff>
      <xdr:row>0</xdr:row>
      <xdr:rowOff>127001</xdr:rowOff>
    </xdr:from>
    <xdr:to>
      <xdr:col>2</xdr:col>
      <xdr:colOff>920750</xdr:colOff>
      <xdr:row>3</xdr:row>
      <xdr:rowOff>23814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9563" y="127001"/>
          <a:ext cx="1508125" cy="76993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showGridLines="0" zoomScaleNormal="100" workbookViewId="0">
      <selection activeCell="E16" sqref="E16"/>
    </sheetView>
  </sheetViews>
  <sheetFormatPr defaultColWidth="9.109375" defaultRowHeight="21" x14ac:dyDescent="0.4"/>
  <cols>
    <col min="1" max="1" width="7" style="60" bestFit="1" customWidth="1"/>
    <col min="2" max="2" width="39.44140625" style="60" customWidth="1"/>
    <col min="3" max="3" width="18" style="60" bestFit="1" customWidth="1"/>
    <col min="4" max="4" width="13.6640625" style="60" bestFit="1" customWidth="1"/>
    <col min="5" max="5" width="27.44140625" style="60" bestFit="1" customWidth="1"/>
    <col min="6" max="16384" width="9.109375" style="60"/>
  </cols>
  <sheetData>
    <row r="1" spans="1:5" x14ac:dyDescent="0.4">
      <c r="A1" s="128" t="s">
        <v>67</v>
      </c>
      <c r="B1" s="129"/>
      <c r="C1" s="129"/>
      <c r="D1" s="129"/>
      <c r="E1" s="130"/>
    </row>
    <row r="2" spans="1:5" ht="22.2" x14ac:dyDescent="0.5">
      <c r="A2" s="131" t="s">
        <v>68</v>
      </c>
      <c r="B2" s="132"/>
      <c r="C2" s="132"/>
      <c r="D2" s="132"/>
      <c r="E2" s="133"/>
    </row>
    <row r="3" spans="1:5" x14ac:dyDescent="0.4">
      <c r="A3" s="134" t="s">
        <v>50</v>
      </c>
      <c r="B3" s="135"/>
      <c r="C3" s="135"/>
      <c r="D3" s="135"/>
      <c r="E3" s="136"/>
    </row>
    <row r="4" spans="1:5" ht="30" customHeight="1" thickBot="1" x14ac:dyDescent="0.45">
      <c r="A4" s="137" t="s">
        <v>71</v>
      </c>
      <c r="B4" s="138"/>
      <c r="C4" s="138"/>
      <c r="D4" s="139"/>
      <c r="E4" s="140"/>
    </row>
    <row r="5" spans="1:5" s="26" customFormat="1" ht="18" x14ac:dyDescent="0.35">
      <c r="A5" s="122"/>
      <c r="B5" s="143" t="s">
        <v>35</v>
      </c>
      <c r="C5" s="144"/>
      <c r="D5" s="141" t="s">
        <v>36</v>
      </c>
      <c r="E5" s="108">
        <v>46164</v>
      </c>
    </row>
    <row r="6" spans="1:5" s="26" customFormat="1" ht="18.600000000000001" thickBot="1" x14ac:dyDescent="0.4">
      <c r="A6" s="123"/>
      <c r="B6" s="145" t="s">
        <v>76</v>
      </c>
      <c r="C6" s="146"/>
      <c r="D6" s="142"/>
      <c r="E6" s="109"/>
    </row>
    <row r="7" spans="1:5" s="26" customFormat="1" ht="34.200000000000003" customHeight="1" thickBot="1" x14ac:dyDescent="0.4">
      <c r="A7" s="124" t="s">
        <v>77</v>
      </c>
      <c r="B7" s="125"/>
      <c r="C7" s="125"/>
      <c r="D7" s="126"/>
      <c r="E7" s="127"/>
    </row>
    <row r="8" spans="1:5" s="21" customFormat="1" ht="21" customHeight="1" thickBot="1" x14ac:dyDescent="0.35">
      <c r="A8" s="62" t="s">
        <v>52</v>
      </c>
      <c r="B8" s="63" t="s">
        <v>53</v>
      </c>
      <c r="C8" s="64" t="s">
        <v>54</v>
      </c>
      <c r="D8" s="64" t="s">
        <v>55</v>
      </c>
      <c r="E8" s="64" t="s">
        <v>56</v>
      </c>
    </row>
    <row r="9" spans="1:5" s="26" customFormat="1" ht="18.600000000000001" thickBot="1" x14ac:dyDescent="0.4">
      <c r="A9" s="119" t="s">
        <v>62</v>
      </c>
      <c r="B9" s="120"/>
      <c r="C9" s="120"/>
      <c r="D9" s="120"/>
      <c r="E9" s="121"/>
    </row>
    <row r="10" spans="1:5" s="26" customFormat="1" ht="18.600000000000001" thickBot="1" x14ac:dyDescent="0.4">
      <c r="A10" s="65"/>
      <c r="B10" s="66" t="s">
        <v>64</v>
      </c>
      <c r="C10" s="67">
        <f>HS!F23</f>
        <v>641775</v>
      </c>
      <c r="D10" s="67">
        <f>C10*0.28</f>
        <v>179697.00000000003</v>
      </c>
      <c r="E10" s="67">
        <f>C10+D10</f>
        <v>821472</v>
      </c>
    </row>
    <row r="11" spans="1:5" s="26" customFormat="1" ht="18.600000000000001" thickBot="1" x14ac:dyDescent="0.4">
      <c r="A11" s="119" t="s">
        <v>63</v>
      </c>
      <c r="B11" s="120"/>
      <c r="C11" s="120"/>
      <c r="D11" s="120"/>
      <c r="E11" s="121"/>
    </row>
    <row r="12" spans="1:5" s="26" customFormat="1" ht="18.600000000000001" thickBot="1" x14ac:dyDescent="0.4">
      <c r="A12" s="68"/>
      <c r="B12" s="66" t="s">
        <v>65</v>
      </c>
      <c r="C12" s="69">
        <f>LS!G42</f>
        <v>376560</v>
      </c>
      <c r="D12" s="69">
        <f>C12*0.18</f>
        <v>67780.800000000003</v>
      </c>
      <c r="E12" s="69">
        <f>C12+D12</f>
        <v>444340.8</v>
      </c>
    </row>
    <row r="13" spans="1:5" s="26" customFormat="1" ht="18.600000000000001" thickBot="1" x14ac:dyDescent="0.4">
      <c r="A13" s="70"/>
      <c r="B13" s="71" t="s">
        <v>66</v>
      </c>
      <c r="C13" s="72">
        <f>C12+C10</f>
        <v>1018335</v>
      </c>
      <c r="D13" s="72">
        <f>D12+D10</f>
        <v>247477.80000000005</v>
      </c>
      <c r="E13" s="72">
        <f>E12+E10</f>
        <v>1265812.8</v>
      </c>
    </row>
    <row r="14" spans="1:5" s="26" customFormat="1" ht="18" x14ac:dyDescent="0.35"/>
    <row r="15" spans="1:5" x14ac:dyDescent="0.4">
      <c r="E15" s="61"/>
    </row>
  </sheetData>
  <mergeCells count="12">
    <mergeCell ref="A1:E1"/>
    <mergeCell ref="A2:E2"/>
    <mergeCell ref="A3:E3"/>
    <mergeCell ref="A4:E4"/>
    <mergeCell ref="D5:D6"/>
    <mergeCell ref="B5:C5"/>
    <mergeCell ref="B6:C6"/>
    <mergeCell ref="A11:E11"/>
    <mergeCell ref="A9:E9"/>
    <mergeCell ref="A5:A6"/>
    <mergeCell ref="E5:E6"/>
    <mergeCell ref="A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6"/>
  <sheetViews>
    <sheetView showGridLines="0" tabSelected="1" zoomScale="92" zoomScaleNormal="92" workbookViewId="0">
      <selection activeCell="I17" sqref="I17"/>
    </sheetView>
  </sheetViews>
  <sheetFormatPr defaultColWidth="9.33203125" defaultRowHeight="14.4" x14ac:dyDescent="0.3"/>
  <cols>
    <col min="1" max="1" width="8.33203125" customWidth="1"/>
    <col min="2" max="2" width="106.88671875" customWidth="1"/>
    <col min="3" max="3" width="6.44140625" customWidth="1"/>
    <col min="4" max="4" width="9" style="2" customWidth="1"/>
    <col min="5" max="5" width="14.109375" style="3" bestFit="1" customWidth="1"/>
    <col min="6" max="6" width="18.5546875" style="4" bestFit="1" customWidth="1"/>
    <col min="7" max="7" width="13.88671875" bestFit="1" customWidth="1"/>
    <col min="8" max="19" width="9.33203125" customWidth="1"/>
  </cols>
  <sheetData>
    <row r="1" spans="1:6" ht="24.6" x14ac:dyDescent="0.4">
      <c r="A1" s="97" t="s">
        <v>67</v>
      </c>
      <c r="B1" s="98"/>
      <c r="C1" s="98"/>
      <c r="D1" s="98"/>
      <c r="E1" s="98"/>
      <c r="F1" s="99"/>
    </row>
    <row r="2" spans="1:6" ht="27" x14ac:dyDescent="0.6">
      <c r="A2" s="116" t="s">
        <v>68</v>
      </c>
      <c r="B2" s="117"/>
      <c r="C2" s="117"/>
      <c r="D2" s="117"/>
      <c r="E2" s="117"/>
      <c r="F2" s="118"/>
    </row>
    <row r="3" spans="1:6" x14ac:dyDescent="0.3">
      <c r="A3" s="100" t="s">
        <v>50</v>
      </c>
      <c r="B3" s="101"/>
      <c r="C3" s="101"/>
      <c r="D3" s="101"/>
      <c r="E3" s="101"/>
      <c r="F3" s="102"/>
    </row>
    <row r="4" spans="1:6" ht="15" thickBot="1" x14ac:dyDescent="0.35">
      <c r="A4" s="103" t="s">
        <v>71</v>
      </c>
      <c r="B4" s="104"/>
      <c r="C4" s="104"/>
      <c r="D4" s="104"/>
      <c r="E4" s="104"/>
      <c r="F4" s="105"/>
    </row>
    <row r="5" spans="1:6" ht="18" x14ac:dyDescent="0.3">
      <c r="A5" s="106"/>
      <c r="B5" s="7" t="s">
        <v>35</v>
      </c>
      <c r="C5" s="112" t="s">
        <v>36</v>
      </c>
      <c r="D5" s="113"/>
      <c r="E5" s="108" t="s">
        <v>107</v>
      </c>
      <c r="F5" s="110"/>
    </row>
    <row r="6" spans="1:6" ht="18.600000000000001" thickBot="1" x14ac:dyDescent="0.35">
      <c r="A6" s="107"/>
      <c r="B6" s="8" t="str">
        <f>Summary!B6</f>
        <v>Lalpath lab - Kharghar</v>
      </c>
      <c r="C6" s="114"/>
      <c r="D6" s="115"/>
      <c r="E6" s="109"/>
      <c r="F6" s="111"/>
    </row>
    <row r="7" spans="1:6" ht="16.2" thickBot="1" x14ac:dyDescent="0.35">
      <c r="A7" s="84" t="str">
        <f>Summary!A7</f>
        <v>Site Address: -  Shop No 4, Anant CHS, opposite Vijay Sales, Sector 4, Kharghar, Navi Mumbai, Panvel, Maharashtra 410210</v>
      </c>
      <c r="B7" s="85"/>
      <c r="C7" s="85"/>
      <c r="D7" s="85"/>
      <c r="E7" s="85"/>
      <c r="F7" s="86"/>
    </row>
    <row r="8" spans="1:6" ht="15" thickBot="1" x14ac:dyDescent="0.35">
      <c r="A8" s="81" t="s">
        <v>0</v>
      </c>
      <c r="B8" s="82"/>
      <c r="C8" s="82"/>
      <c r="D8" s="82"/>
      <c r="E8" s="82"/>
      <c r="F8" s="83"/>
    </row>
    <row r="9" spans="1:6" ht="15" thickBot="1" x14ac:dyDescent="0.35">
      <c r="A9" s="91" t="s">
        <v>1</v>
      </c>
      <c r="B9" s="92"/>
      <c r="C9" s="92"/>
      <c r="D9" s="92"/>
      <c r="E9" s="92"/>
      <c r="F9" s="93"/>
    </row>
    <row r="10" spans="1:6" ht="16.2" thickBot="1" x14ac:dyDescent="0.35">
      <c r="A10" s="9" t="s">
        <v>11</v>
      </c>
      <c r="B10" s="5" t="s">
        <v>2</v>
      </c>
      <c r="C10" s="5" t="s">
        <v>3</v>
      </c>
      <c r="D10" s="5" t="s">
        <v>4</v>
      </c>
      <c r="E10" s="5" t="s">
        <v>5</v>
      </c>
      <c r="F10" s="6" t="s">
        <v>6</v>
      </c>
    </row>
    <row r="11" spans="1:6" ht="19.5" customHeight="1" thickBot="1" x14ac:dyDescent="0.35">
      <c r="A11" s="94" t="s">
        <v>30</v>
      </c>
      <c r="B11" s="95"/>
      <c r="C11" s="95"/>
      <c r="D11" s="95"/>
      <c r="E11" s="95"/>
      <c r="F11" s="96"/>
    </row>
    <row r="12" spans="1:6" ht="15.6" x14ac:dyDescent="0.3">
      <c r="A12" s="14" t="s">
        <v>15</v>
      </c>
      <c r="B12" s="51" t="s">
        <v>29</v>
      </c>
      <c r="C12" s="52"/>
      <c r="D12" s="52"/>
      <c r="E12" s="56"/>
      <c r="F12" s="53"/>
    </row>
    <row r="13" spans="1:6" ht="15.6" x14ac:dyDescent="0.3">
      <c r="A13" s="73" t="s">
        <v>74</v>
      </c>
      <c r="B13" s="54" t="s">
        <v>90</v>
      </c>
      <c r="C13" s="55" t="s">
        <v>7</v>
      </c>
      <c r="D13" s="55">
        <v>2</v>
      </c>
      <c r="E13" s="56">
        <v>132340</v>
      </c>
      <c r="F13" s="56">
        <f>D13*E13</f>
        <v>264680</v>
      </c>
    </row>
    <row r="14" spans="1:6" ht="15.6" x14ac:dyDescent="0.3">
      <c r="A14" s="73"/>
      <c r="B14" s="54"/>
      <c r="C14" s="55"/>
      <c r="D14" s="55"/>
      <c r="E14" s="56"/>
      <c r="F14" s="56"/>
    </row>
    <row r="15" spans="1:6" ht="15.6" x14ac:dyDescent="0.3">
      <c r="A15" s="12" t="s">
        <v>19</v>
      </c>
      <c r="B15" s="57" t="s">
        <v>20</v>
      </c>
      <c r="C15" s="58"/>
      <c r="D15" s="58"/>
      <c r="E15" s="56"/>
      <c r="F15" s="56"/>
    </row>
    <row r="16" spans="1:6" ht="15.6" x14ac:dyDescent="0.3">
      <c r="A16" s="13">
        <v>1</v>
      </c>
      <c r="B16" s="59" t="s">
        <v>78</v>
      </c>
      <c r="C16" s="37" t="s">
        <v>7</v>
      </c>
      <c r="D16" s="37">
        <v>2</v>
      </c>
      <c r="E16" s="56">
        <v>50375</v>
      </c>
      <c r="F16" s="56">
        <f t="shared" ref="F16:F22" si="0">D16*E16</f>
        <v>100750</v>
      </c>
    </row>
    <row r="17" spans="1:6" ht="15.6" x14ac:dyDescent="0.3">
      <c r="A17" s="13">
        <v>2</v>
      </c>
      <c r="B17" s="59" t="s">
        <v>79</v>
      </c>
      <c r="C17" s="37" t="s">
        <v>7</v>
      </c>
      <c r="D17" s="37">
        <v>1</v>
      </c>
      <c r="E17" s="56">
        <v>59085</v>
      </c>
      <c r="F17" s="56">
        <f t="shared" si="0"/>
        <v>59085</v>
      </c>
    </row>
    <row r="18" spans="1:6" ht="15.6" x14ac:dyDescent="0.3">
      <c r="A18" s="73">
        <v>3</v>
      </c>
      <c r="B18" s="59" t="s">
        <v>88</v>
      </c>
      <c r="C18" s="37" t="s">
        <v>7</v>
      </c>
      <c r="D18" s="37">
        <v>2</v>
      </c>
      <c r="E18" s="56">
        <v>29315</v>
      </c>
      <c r="F18" s="56">
        <f t="shared" si="0"/>
        <v>58630</v>
      </c>
    </row>
    <row r="19" spans="1:6" ht="15.6" x14ac:dyDescent="0.3">
      <c r="A19" s="73">
        <v>4</v>
      </c>
      <c r="B19" s="59" t="s">
        <v>69</v>
      </c>
      <c r="C19" s="37" t="s">
        <v>7</v>
      </c>
      <c r="D19" s="37">
        <v>3</v>
      </c>
      <c r="E19" s="56">
        <v>30225</v>
      </c>
      <c r="F19" s="56">
        <f t="shared" si="0"/>
        <v>90675</v>
      </c>
    </row>
    <row r="20" spans="1:6" ht="15.6" x14ac:dyDescent="0.3">
      <c r="A20" s="73">
        <v>4</v>
      </c>
      <c r="B20" s="59" t="s">
        <v>80</v>
      </c>
      <c r="C20" s="37" t="s">
        <v>7</v>
      </c>
      <c r="D20" s="37">
        <v>1</v>
      </c>
      <c r="E20" s="56">
        <v>32955</v>
      </c>
      <c r="F20" s="56">
        <f t="shared" ref="F20" si="1">D20*E20</f>
        <v>32955</v>
      </c>
    </row>
    <row r="21" spans="1:6" ht="15.6" x14ac:dyDescent="0.3">
      <c r="A21" s="13"/>
      <c r="B21" s="75"/>
      <c r="C21" s="76"/>
      <c r="D21" s="76"/>
      <c r="E21" s="56"/>
      <c r="F21" s="56"/>
    </row>
    <row r="22" spans="1:6" ht="16.2" thickBot="1" x14ac:dyDescent="0.35">
      <c r="A22" s="80" t="s">
        <v>24</v>
      </c>
      <c r="B22" s="78" t="s">
        <v>38</v>
      </c>
      <c r="C22" s="79" t="s">
        <v>7</v>
      </c>
      <c r="D22" s="79">
        <v>7</v>
      </c>
      <c r="E22" s="56">
        <v>5000</v>
      </c>
      <c r="F22" s="74">
        <f t="shared" si="0"/>
        <v>35000</v>
      </c>
    </row>
    <row r="23" spans="1:6" ht="18.600000000000001" thickBot="1" x14ac:dyDescent="0.35">
      <c r="A23" s="87" t="s">
        <v>8</v>
      </c>
      <c r="B23" s="88"/>
      <c r="C23" s="88"/>
      <c r="D23" s="88"/>
      <c r="E23" s="88"/>
      <c r="F23" s="29">
        <f>SUM(F13:F22)</f>
        <v>641775</v>
      </c>
    </row>
    <row r="24" spans="1:6" ht="18.600000000000001" thickBot="1" x14ac:dyDescent="0.35">
      <c r="A24" s="89" t="s">
        <v>75</v>
      </c>
      <c r="B24" s="90"/>
      <c r="C24" s="90"/>
      <c r="D24" s="90"/>
      <c r="E24" s="90"/>
      <c r="F24" s="30">
        <f>F23*18%</f>
        <v>115519.5</v>
      </c>
    </row>
    <row r="25" spans="1:6" ht="18.600000000000001" thickBot="1" x14ac:dyDescent="0.35">
      <c r="A25" s="89" t="s">
        <v>9</v>
      </c>
      <c r="B25" s="90"/>
      <c r="C25" s="90"/>
      <c r="D25" s="90"/>
      <c r="E25" s="90"/>
      <c r="F25" s="31">
        <f>SUM(F23:F24)</f>
        <v>757294.5</v>
      </c>
    </row>
    <row r="26" spans="1:6" ht="15.6" x14ac:dyDescent="0.3">
      <c r="A26" s="21"/>
      <c r="B26" s="21"/>
      <c r="C26" s="21"/>
      <c r="D26" s="22"/>
      <c r="E26" s="23"/>
      <c r="F26" s="24"/>
    </row>
  </sheetData>
  <mergeCells count="15">
    <mergeCell ref="A1:F1"/>
    <mergeCell ref="A3:F3"/>
    <mergeCell ref="A4:F4"/>
    <mergeCell ref="A5:A6"/>
    <mergeCell ref="E5:E6"/>
    <mergeCell ref="F5:F6"/>
    <mergeCell ref="C5:D6"/>
    <mergeCell ref="A2:F2"/>
    <mergeCell ref="A8:F8"/>
    <mergeCell ref="A7:F7"/>
    <mergeCell ref="A23:E23"/>
    <mergeCell ref="A24:E24"/>
    <mergeCell ref="A25:E25"/>
    <mergeCell ref="A9:F9"/>
    <mergeCell ref="A11:F11"/>
  </mergeCells>
  <printOptions horizontalCentered="1" verticalCentered="1"/>
  <pageMargins left="0" right="0" top="0" bottom="0" header="0" footer="0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56"/>
  <sheetViews>
    <sheetView showGridLines="0" topLeftCell="A35" zoomScaleNormal="100" workbookViewId="0">
      <selection activeCell="H51" sqref="H51"/>
    </sheetView>
  </sheetViews>
  <sheetFormatPr defaultColWidth="9.33203125" defaultRowHeight="14.4" x14ac:dyDescent="0.3"/>
  <cols>
    <col min="1" max="1" width="3.33203125" customWidth="1"/>
    <col min="2" max="2" width="8.33203125" customWidth="1"/>
    <col min="3" max="3" width="111" bestFit="1" customWidth="1"/>
    <col min="4" max="4" width="6.44140625" customWidth="1"/>
    <col min="5" max="5" width="9" style="2" customWidth="1"/>
    <col min="6" max="6" width="13.6640625" style="3" bestFit="1" customWidth="1"/>
    <col min="7" max="7" width="18.5546875" style="4" bestFit="1" customWidth="1"/>
    <col min="8" max="8" width="11.5546875" bestFit="1" customWidth="1"/>
    <col min="10" max="10" width="12.33203125" bestFit="1" customWidth="1"/>
  </cols>
  <sheetData>
    <row r="1" spans="2:12" ht="24.6" x14ac:dyDescent="0.4">
      <c r="B1" s="97" t="s">
        <v>67</v>
      </c>
      <c r="C1" s="98"/>
      <c r="D1" s="98"/>
      <c r="E1" s="98"/>
      <c r="F1" s="98"/>
      <c r="G1" s="99"/>
    </row>
    <row r="2" spans="2:12" ht="27" x14ac:dyDescent="0.6">
      <c r="B2" s="116" t="s">
        <v>68</v>
      </c>
      <c r="C2" s="117"/>
      <c r="D2" s="117"/>
      <c r="E2" s="117"/>
      <c r="F2" s="117"/>
      <c r="G2" s="118"/>
    </row>
    <row r="3" spans="2:12" x14ac:dyDescent="0.3">
      <c r="B3" s="150" t="s">
        <v>50</v>
      </c>
      <c r="C3" s="151"/>
      <c r="D3" s="151"/>
      <c r="E3" s="151"/>
      <c r="F3" s="151"/>
      <c r="G3" s="152"/>
    </row>
    <row r="4" spans="2:12" ht="15" thickBot="1" x14ac:dyDescent="0.35">
      <c r="B4" s="153" t="s">
        <v>71</v>
      </c>
      <c r="C4" s="154"/>
      <c r="D4" s="154"/>
      <c r="E4" s="154"/>
      <c r="F4" s="154"/>
      <c r="G4" s="155"/>
    </row>
    <row r="5" spans="2:12" ht="18.75" customHeight="1" x14ac:dyDescent="0.3">
      <c r="B5" s="156"/>
      <c r="C5" s="7" t="s">
        <v>35</v>
      </c>
      <c r="D5" s="162" t="s">
        <v>36</v>
      </c>
      <c r="E5" s="163"/>
      <c r="F5" s="158" t="s">
        <v>107</v>
      </c>
      <c r="G5" s="160"/>
    </row>
    <row r="6" spans="2:12" ht="19.5" customHeight="1" thickBot="1" x14ac:dyDescent="0.35">
      <c r="B6" s="157"/>
      <c r="C6" s="8" t="str">
        <f>HS!B6</f>
        <v>Lalpath lab - Kharghar</v>
      </c>
      <c r="D6" s="164"/>
      <c r="E6" s="165"/>
      <c r="F6" s="159"/>
      <c r="G6" s="161"/>
    </row>
    <row r="7" spans="2:12" ht="18.600000000000001" thickBot="1" x14ac:dyDescent="0.35">
      <c r="B7" s="124" t="str">
        <f>HS!A7</f>
        <v>Site Address: -  Shop No 4, Anant CHS, opposite Vijay Sales, Sector 4, Kharghar, Navi Mumbai, Panvel, Maharashtra 410210</v>
      </c>
      <c r="C7" s="126"/>
      <c r="D7" s="126"/>
      <c r="E7" s="126"/>
      <c r="F7" s="126"/>
      <c r="G7" s="127"/>
    </row>
    <row r="8" spans="2:12" ht="16.2" thickBot="1" x14ac:dyDescent="0.35">
      <c r="B8" s="147" t="s">
        <v>0</v>
      </c>
      <c r="C8" s="148"/>
      <c r="D8" s="148"/>
      <c r="E8" s="148"/>
      <c r="F8" s="148"/>
      <c r="G8" s="149"/>
    </row>
    <row r="9" spans="2:12" s="1" customFormat="1" ht="16.2" thickBot="1" x14ac:dyDescent="0.35">
      <c r="B9" s="177" t="s">
        <v>10</v>
      </c>
      <c r="C9" s="178"/>
      <c r="D9" s="178"/>
      <c r="E9" s="178"/>
      <c r="F9" s="178"/>
      <c r="G9" s="179"/>
      <c r="I9"/>
      <c r="J9"/>
      <c r="K9"/>
      <c r="L9"/>
    </row>
    <row r="10" spans="2:12" s="1" customFormat="1" ht="16.2" thickBot="1" x14ac:dyDescent="0.35">
      <c r="B10" s="206" t="s">
        <v>11</v>
      </c>
      <c r="C10" s="207" t="s">
        <v>12</v>
      </c>
      <c r="D10" s="207" t="s">
        <v>13</v>
      </c>
      <c r="E10" s="208" t="s">
        <v>4</v>
      </c>
      <c r="F10" s="208" t="s">
        <v>5</v>
      </c>
      <c r="G10" s="209" t="s">
        <v>6</v>
      </c>
      <c r="I10"/>
      <c r="J10"/>
      <c r="K10"/>
      <c r="L10"/>
    </row>
    <row r="11" spans="2:12" ht="15.6" x14ac:dyDescent="0.3">
      <c r="B11" s="33" t="s">
        <v>15</v>
      </c>
      <c r="C11" s="214" t="s">
        <v>34</v>
      </c>
      <c r="D11" s="34"/>
      <c r="E11" s="34"/>
      <c r="F11" s="34"/>
      <c r="G11" s="35"/>
    </row>
    <row r="12" spans="2:12" ht="15.6" x14ac:dyDescent="0.3">
      <c r="B12" s="77" t="s">
        <v>74</v>
      </c>
      <c r="C12" s="42" t="s">
        <v>89</v>
      </c>
      <c r="D12" s="76" t="s">
        <v>92</v>
      </c>
      <c r="E12" s="76">
        <v>12</v>
      </c>
      <c r="F12" s="39">
        <v>1200</v>
      </c>
      <c r="G12" s="16">
        <f>F12*E12</f>
        <v>14400</v>
      </c>
    </row>
    <row r="13" spans="2:12" ht="15.6" x14ac:dyDescent="0.3">
      <c r="B13" s="15"/>
      <c r="C13" s="42"/>
      <c r="D13" s="44"/>
      <c r="E13" s="43"/>
      <c r="F13" s="39"/>
      <c r="G13" s="16"/>
    </row>
    <row r="14" spans="2:12" ht="15.6" x14ac:dyDescent="0.3">
      <c r="B14" s="17" t="s">
        <v>19</v>
      </c>
      <c r="C14" s="47" t="s">
        <v>22</v>
      </c>
      <c r="D14" s="44"/>
      <c r="E14" s="44"/>
      <c r="F14" s="45"/>
      <c r="G14" s="18"/>
    </row>
    <row r="15" spans="2:12" ht="15.6" x14ac:dyDescent="0.3">
      <c r="B15" s="77" t="s">
        <v>74</v>
      </c>
      <c r="C15" s="75" t="s">
        <v>81</v>
      </c>
      <c r="D15" s="48" t="s">
        <v>16</v>
      </c>
      <c r="E15" s="76">
        <v>2</v>
      </c>
      <c r="F15" s="202">
        <v>2250</v>
      </c>
      <c r="G15" s="16">
        <f t="shared" ref="G15:G23" si="0">F15*E15</f>
        <v>4500</v>
      </c>
    </row>
    <row r="16" spans="2:12" ht="15.6" x14ac:dyDescent="0.3">
      <c r="B16" s="77">
        <v>2</v>
      </c>
      <c r="C16" s="75" t="s">
        <v>82</v>
      </c>
      <c r="D16" s="48" t="s">
        <v>16</v>
      </c>
      <c r="E16" s="76">
        <v>1</v>
      </c>
      <c r="F16" s="202">
        <v>2250</v>
      </c>
      <c r="G16" s="16">
        <f t="shared" si="0"/>
        <v>2250</v>
      </c>
    </row>
    <row r="17" spans="2:7" ht="15.6" x14ac:dyDescent="0.3">
      <c r="B17" s="77">
        <v>3</v>
      </c>
      <c r="C17" s="75" t="s">
        <v>83</v>
      </c>
      <c r="D17" s="48" t="s">
        <v>16</v>
      </c>
      <c r="E17" s="76">
        <v>2</v>
      </c>
      <c r="F17" s="202">
        <v>1650</v>
      </c>
      <c r="G17" s="16">
        <f t="shared" si="0"/>
        <v>3300</v>
      </c>
    </row>
    <row r="18" spans="2:7" ht="15.6" x14ac:dyDescent="0.3">
      <c r="B18" s="77">
        <v>4</v>
      </c>
      <c r="C18" s="75" t="s">
        <v>84</v>
      </c>
      <c r="D18" s="48" t="s">
        <v>16</v>
      </c>
      <c r="E18" s="76">
        <v>3</v>
      </c>
      <c r="F18" s="202">
        <v>1650</v>
      </c>
      <c r="G18" s="16">
        <f t="shared" ref="G18" si="1">F18*E18</f>
        <v>4950</v>
      </c>
    </row>
    <row r="19" spans="2:7" ht="15.6" x14ac:dyDescent="0.3">
      <c r="B19" s="77">
        <v>5</v>
      </c>
      <c r="C19" s="75" t="s">
        <v>85</v>
      </c>
      <c r="D19" s="48" t="s">
        <v>16</v>
      </c>
      <c r="E19" s="76">
        <v>1</v>
      </c>
      <c r="F19" s="202">
        <v>1650</v>
      </c>
      <c r="G19" s="16">
        <f t="shared" si="0"/>
        <v>1650</v>
      </c>
    </row>
    <row r="20" spans="2:7" ht="15.6" x14ac:dyDescent="0.3">
      <c r="B20" s="77"/>
      <c r="C20" s="75"/>
      <c r="D20" s="48"/>
      <c r="E20" s="76"/>
      <c r="F20" s="202"/>
      <c r="G20" s="16"/>
    </row>
    <row r="21" spans="2:7" ht="15.6" x14ac:dyDescent="0.3">
      <c r="B21" s="12" t="s">
        <v>24</v>
      </c>
      <c r="C21" s="203" t="s">
        <v>39</v>
      </c>
      <c r="D21" s="48" t="s">
        <v>16</v>
      </c>
      <c r="E21" s="38">
        <f>HS!D22</f>
        <v>7</v>
      </c>
      <c r="F21" s="202">
        <v>600</v>
      </c>
      <c r="G21" s="16">
        <f t="shared" si="0"/>
        <v>4200</v>
      </c>
    </row>
    <row r="22" spans="2:7" ht="15.6" x14ac:dyDescent="0.3">
      <c r="B22" s="12"/>
      <c r="C22" s="203"/>
      <c r="D22" s="48"/>
      <c r="E22" s="38"/>
      <c r="F22" s="202"/>
      <c r="G22" s="16"/>
    </row>
    <row r="23" spans="2:7" ht="31.2" x14ac:dyDescent="0.3">
      <c r="B23" s="12">
        <v>1</v>
      </c>
      <c r="C23" s="204" t="s">
        <v>91</v>
      </c>
      <c r="D23" s="76" t="s">
        <v>92</v>
      </c>
      <c r="E23" s="76">
        <v>12</v>
      </c>
      <c r="F23" s="202">
        <v>500</v>
      </c>
      <c r="G23" s="16">
        <f t="shared" si="0"/>
        <v>6000</v>
      </c>
    </row>
    <row r="24" spans="2:7" ht="15.6" x14ac:dyDescent="0.3">
      <c r="B24" s="12"/>
      <c r="C24" s="204"/>
      <c r="D24" s="48"/>
      <c r="E24" s="38"/>
      <c r="F24" s="202"/>
      <c r="G24" s="16"/>
    </row>
    <row r="25" spans="2:7" ht="15.6" x14ac:dyDescent="0.3">
      <c r="B25" s="40" t="s">
        <v>37</v>
      </c>
      <c r="C25" s="46" t="s">
        <v>23</v>
      </c>
      <c r="D25" s="20"/>
      <c r="E25" s="43"/>
      <c r="F25" s="36"/>
      <c r="G25" s="19"/>
    </row>
    <row r="26" spans="2:7" ht="15.6" x14ac:dyDescent="0.3">
      <c r="B26" s="13">
        <v>1</v>
      </c>
      <c r="C26" s="75" t="s">
        <v>49</v>
      </c>
      <c r="D26" s="20" t="s">
        <v>14</v>
      </c>
      <c r="E26" s="43">
        <v>95</v>
      </c>
      <c r="F26" s="36">
        <v>1900</v>
      </c>
      <c r="G26" s="16">
        <f t="shared" ref="G26" si="2">F26*E26</f>
        <v>180500</v>
      </c>
    </row>
    <row r="27" spans="2:7" ht="15.6" x14ac:dyDescent="0.3">
      <c r="B27" s="40" t="s">
        <v>25</v>
      </c>
      <c r="C27" s="47" t="s">
        <v>33</v>
      </c>
      <c r="D27" s="20"/>
      <c r="E27" s="43"/>
      <c r="F27" s="36"/>
      <c r="G27" s="16"/>
    </row>
    <row r="28" spans="2:7" ht="15.6" x14ac:dyDescent="0.3">
      <c r="B28" s="13">
        <v>1</v>
      </c>
      <c r="C28" s="210" t="s">
        <v>87</v>
      </c>
      <c r="D28" s="20" t="s">
        <v>14</v>
      </c>
      <c r="E28" s="43">
        <v>115</v>
      </c>
      <c r="F28" s="36">
        <v>175</v>
      </c>
      <c r="G28" s="16">
        <f t="shared" ref="G28:G30" si="3">F28*E28</f>
        <v>20125</v>
      </c>
    </row>
    <row r="29" spans="2:7" ht="15.6" x14ac:dyDescent="0.3">
      <c r="B29" s="13">
        <v>2</v>
      </c>
      <c r="C29" s="210" t="s">
        <v>86</v>
      </c>
      <c r="D29" s="20" t="s">
        <v>14</v>
      </c>
      <c r="E29" s="43">
        <v>19</v>
      </c>
      <c r="F29" s="36">
        <v>190</v>
      </c>
      <c r="G29" s="16">
        <f t="shared" si="3"/>
        <v>3610</v>
      </c>
    </row>
    <row r="30" spans="2:7" ht="46.8" x14ac:dyDescent="0.3">
      <c r="B30" s="13">
        <v>3</v>
      </c>
      <c r="C30" s="211" t="s">
        <v>93</v>
      </c>
      <c r="D30" s="20" t="s">
        <v>14</v>
      </c>
      <c r="E30" s="43">
        <v>15</v>
      </c>
      <c r="F30" s="36">
        <v>210</v>
      </c>
      <c r="G30" s="16">
        <f t="shared" si="3"/>
        <v>3150</v>
      </c>
    </row>
    <row r="31" spans="2:7" ht="15.6" x14ac:dyDescent="0.3">
      <c r="B31" s="40" t="s">
        <v>27</v>
      </c>
      <c r="C31" s="47" t="s">
        <v>94</v>
      </c>
      <c r="D31" s="20"/>
      <c r="E31" s="43"/>
      <c r="F31" s="36"/>
      <c r="G31" s="19"/>
    </row>
    <row r="32" spans="2:7" ht="15.6" x14ac:dyDescent="0.3">
      <c r="B32" s="13">
        <v>1</v>
      </c>
      <c r="C32" s="42" t="s">
        <v>95</v>
      </c>
      <c r="D32" s="20" t="s">
        <v>14</v>
      </c>
      <c r="E32" s="43">
        <v>25</v>
      </c>
      <c r="F32" s="36">
        <v>175</v>
      </c>
      <c r="G32" s="16">
        <f t="shared" ref="G32:G41" si="4">F32*E32</f>
        <v>4375</v>
      </c>
    </row>
    <row r="33" spans="2:8" ht="15.6" x14ac:dyDescent="0.3">
      <c r="B33" s="13">
        <v>2</v>
      </c>
      <c r="C33" s="42" t="s">
        <v>96</v>
      </c>
      <c r="D33" s="20" t="s">
        <v>14</v>
      </c>
      <c r="E33" s="43">
        <v>45</v>
      </c>
      <c r="F33" s="36">
        <v>190</v>
      </c>
      <c r="G33" s="16">
        <f t="shared" si="4"/>
        <v>8550</v>
      </c>
    </row>
    <row r="34" spans="2:8" ht="15.6" x14ac:dyDescent="0.3">
      <c r="B34" s="13"/>
      <c r="C34" s="47" t="s">
        <v>97</v>
      </c>
      <c r="D34" s="20"/>
      <c r="E34" s="43"/>
      <c r="F34" s="36"/>
      <c r="G34" s="16"/>
    </row>
    <row r="35" spans="2:8" ht="16.2" thickBot="1" x14ac:dyDescent="0.35">
      <c r="B35" s="13"/>
      <c r="C35" s="42"/>
      <c r="D35" s="20"/>
      <c r="E35" s="43"/>
      <c r="F35" s="36"/>
      <c r="G35" s="16"/>
    </row>
    <row r="36" spans="2:8" ht="16.2" thickBot="1" x14ac:dyDescent="0.35">
      <c r="B36" s="40" t="s">
        <v>28</v>
      </c>
      <c r="C36" s="212" t="s">
        <v>72</v>
      </c>
      <c r="D36" s="48" t="s">
        <v>16</v>
      </c>
      <c r="E36" s="43">
        <v>5</v>
      </c>
      <c r="F36" s="36">
        <v>7500</v>
      </c>
      <c r="G36" s="16">
        <f t="shared" si="4"/>
        <v>37500</v>
      </c>
      <c r="H36" s="205" t="s">
        <v>98</v>
      </c>
    </row>
    <row r="37" spans="2:8" ht="15.6" x14ac:dyDescent="0.3">
      <c r="B37" s="40" t="s">
        <v>102</v>
      </c>
      <c r="C37" s="49" t="s">
        <v>32</v>
      </c>
      <c r="D37" s="48" t="s">
        <v>31</v>
      </c>
      <c r="E37" s="43">
        <v>20</v>
      </c>
      <c r="F37" s="36">
        <v>1500</v>
      </c>
      <c r="G37" s="16">
        <f t="shared" si="4"/>
        <v>30000</v>
      </c>
    </row>
    <row r="38" spans="2:8" ht="15.6" x14ac:dyDescent="0.3">
      <c r="B38" s="40" t="s">
        <v>103</v>
      </c>
      <c r="C38" s="213" t="s">
        <v>100</v>
      </c>
      <c r="D38" s="48" t="s">
        <v>16</v>
      </c>
      <c r="E38" s="38">
        <v>2</v>
      </c>
      <c r="F38" s="36">
        <v>7500</v>
      </c>
      <c r="G38" s="16">
        <f t="shared" si="4"/>
        <v>15000</v>
      </c>
    </row>
    <row r="39" spans="2:8" ht="15.6" x14ac:dyDescent="0.3">
      <c r="B39" s="40" t="s">
        <v>104</v>
      </c>
      <c r="C39" s="49" t="s">
        <v>101</v>
      </c>
      <c r="D39" s="48" t="s">
        <v>21</v>
      </c>
      <c r="E39" s="38">
        <v>1</v>
      </c>
      <c r="F39" s="36">
        <v>15000</v>
      </c>
      <c r="G39" s="16">
        <f t="shared" si="4"/>
        <v>15000</v>
      </c>
    </row>
    <row r="40" spans="2:8" ht="15.6" x14ac:dyDescent="0.3">
      <c r="B40" s="40" t="s">
        <v>105</v>
      </c>
      <c r="C40" s="42" t="s">
        <v>26</v>
      </c>
      <c r="D40" s="48" t="s">
        <v>21</v>
      </c>
      <c r="E40" s="38">
        <v>1</v>
      </c>
      <c r="F40" s="36">
        <v>3500</v>
      </c>
      <c r="G40" s="16">
        <f t="shared" si="4"/>
        <v>3500</v>
      </c>
    </row>
    <row r="41" spans="2:8" ht="16.2" thickBot="1" x14ac:dyDescent="0.35">
      <c r="B41" s="215" t="s">
        <v>106</v>
      </c>
      <c r="C41" s="50" t="s">
        <v>99</v>
      </c>
      <c r="D41" s="216" t="s">
        <v>16</v>
      </c>
      <c r="E41" s="217">
        <v>1</v>
      </c>
      <c r="F41" s="41">
        <v>14000</v>
      </c>
      <c r="G41" s="218">
        <f t="shared" si="4"/>
        <v>14000</v>
      </c>
    </row>
    <row r="42" spans="2:8" ht="18.600000000000001" thickBot="1" x14ac:dyDescent="0.35">
      <c r="B42" s="180" t="s">
        <v>17</v>
      </c>
      <c r="C42" s="181"/>
      <c r="D42" s="181"/>
      <c r="E42" s="181"/>
      <c r="F42" s="181"/>
      <c r="G42" s="32">
        <f>SUM(G12:G41)</f>
        <v>376560</v>
      </c>
    </row>
    <row r="43" spans="2:8" ht="18.600000000000001" thickBot="1" x14ac:dyDescent="0.35">
      <c r="B43" s="89" t="s">
        <v>73</v>
      </c>
      <c r="C43" s="90"/>
      <c r="D43" s="90"/>
      <c r="E43" s="90"/>
      <c r="F43" s="182"/>
      <c r="G43" s="32">
        <f>G42*18%</f>
        <v>67780.800000000003</v>
      </c>
    </row>
    <row r="44" spans="2:8" ht="18.600000000000001" thickBot="1" x14ac:dyDescent="0.35">
      <c r="B44" s="183" t="s">
        <v>18</v>
      </c>
      <c r="C44" s="184"/>
      <c r="D44" s="184"/>
      <c r="E44" s="184"/>
      <c r="F44" s="185"/>
      <c r="G44" s="32">
        <f>SUM(G42:G43)</f>
        <v>444340.8</v>
      </c>
    </row>
    <row r="45" spans="2:8" ht="16.2" thickBot="1" x14ac:dyDescent="0.35">
      <c r="B45" s="21"/>
      <c r="C45" s="21"/>
      <c r="D45" s="21"/>
      <c r="E45" s="22"/>
      <c r="F45" s="23"/>
      <c r="G45" s="24"/>
    </row>
    <row r="46" spans="2:8" ht="16.2" thickBot="1" x14ac:dyDescent="0.35">
      <c r="B46" s="170" t="s">
        <v>40</v>
      </c>
      <c r="C46" s="171"/>
      <c r="D46" s="171"/>
      <c r="E46" s="171"/>
      <c r="F46" s="171"/>
      <c r="G46" s="172"/>
    </row>
    <row r="47" spans="2:8" ht="15.6" x14ac:dyDescent="0.3">
      <c r="B47" s="11">
        <v>1</v>
      </c>
      <c r="C47" s="173" t="s">
        <v>41</v>
      </c>
      <c r="D47" s="173"/>
      <c r="E47" s="173"/>
      <c r="F47" s="173"/>
      <c r="G47" s="174"/>
    </row>
    <row r="48" spans="2:8" ht="15.6" x14ac:dyDescent="0.3">
      <c r="B48" s="10">
        <v>2</v>
      </c>
      <c r="C48" s="175" t="s">
        <v>42</v>
      </c>
      <c r="D48" s="175"/>
      <c r="E48" s="175"/>
      <c r="F48" s="175"/>
      <c r="G48" s="176"/>
    </row>
    <row r="49" spans="2:7" ht="15.6" x14ac:dyDescent="0.3">
      <c r="B49" s="10">
        <v>3</v>
      </c>
      <c r="C49" s="175" t="s">
        <v>43</v>
      </c>
      <c r="D49" s="175"/>
      <c r="E49" s="175"/>
      <c r="F49" s="175"/>
      <c r="G49" s="176"/>
    </row>
    <row r="50" spans="2:7" ht="15.6" x14ac:dyDescent="0.3">
      <c r="B50" s="10">
        <v>4</v>
      </c>
      <c r="C50" s="175" t="s">
        <v>44</v>
      </c>
      <c r="D50" s="175"/>
      <c r="E50" s="175"/>
      <c r="F50" s="175"/>
      <c r="G50" s="176"/>
    </row>
    <row r="51" spans="2:7" ht="15.6" x14ac:dyDescent="0.3">
      <c r="B51" s="10">
        <v>5</v>
      </c>
      <c r="C51" s="168" t="s">
        <v>45</v>
      </c>
      <c r="D51" s="168"/>
      <c r="E51" s="168"/>
      <c r="F51" s="168"/>
      <c r="G51" s="169"/>
    </row>
    <row r="52" spans="2:7" ht="15.6" x14ac:dyDescent="0.3">
      <c r="B52" s="10">
        <v>6</v>
      </c>
      <c r="C52" s="168" t="s">
        <v>46</v>
      </c>
      <c r="D52" s="168"/>
      <c r="E52" s="168"/>
      <c r="F52" s="168"/>
      <c r="G52" s="169"/>
    </row>
    <row r="53" spans="2:7" ht="15.6" x14ac:dyDescent="0.3">
      <c r="B53" s="10">
        <v>7</v>
      </c>
      <c r="C53" s="168" t="s">
        <v>47</v>
      </c>
      <c r="D53" s="168"/>
      <c r="E53" s="168"/>
      <c r="F53" s="168"/>
      <c r="G53" s="169"/>
    </row>
    <row r="54" spans="2:7" ht="15.6" x14ac:dyDescent="0.3">
      <c r="B54" s="10">
        <v>8</v>
      </c>
      <c r="C54" s="168" t="s">
        <v>48</v>
      </c>
      <c r="D54" s="168"/>
      <c r="E54" s="168"/>
      <c r="F54" s="168"/>
      <c r="G54" s="169"/>
    </row>
    <row r="55" spans="2:7" ht="15.6" x14ac:dyDescent="0.3">
      <c r="B55" s="10">
        <v>9</v>
      </c>
      <c r="C55" s="168" t="s">
        <v>51</v>
      </c>
      <c r="D55" s="168"/>
      <c r="E55" s="168"/>
      <c r="F55" s="168"/>
      <c r="G55" s="169"/>
    </row>
    <row r="56" spans="2:7" ht="16.2" thickBot="1" x14ac:dyDescent="0.35">
      <c r="B56" s="25">
        <v>10</v>
      </c>
      <c r="C56" s="166" t="s">
        <v>70</v>
      </c>
      <c r="D56" s="166"/>
      <c r="E56" s="166"/>
      <c r="F56" s="166"/>
      <c r="G56" s="167"/>
    </row>
  </sheetData>
  <mergeCells count="25">
    <mergeCell ref="C56:G56"/>
    <mergeCell ref="B2:G2"/>
    <mergeCell ref="C52:G52"/>
    <mergeCell ref="C53:G53"/>
    <mergeCell ref="C54:G54"/>
    <mergeCell ref="C55:G55"/>
    <mergeCell ref="B46:G46"/>
    <mergeCell ref="C47:G47"/>
    <mergeCell ref="C48:G48"/>
    <mergeCell ref="C49:G49"/>
    <mergeCell ref="C50:G50"/>
    <mergeCell ref="C51:G51"/>
    <mergeCell ref="B9:G9"/>
    <mergeCell ref="B42:F42"/>
    <mergeCell ref="B43:F43"/>
    <mergeCell ref="B44:F44"/>
    <mergeCell ref="B7:G7"/>
    <mergeCell ref="B8:G8"/>
    <mergeCell ref="B1:G1"/>
    <mergeCell ref="B3:G3"/>
    <mergeCell ref="B4:G4"/>
    <mergeCell ref="B5:B6"/>
    <mergeCell ref="F5:F6"/>
    <mergeCell ref="G5:G6"/>
    <mergeCell ref="D5:E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4"/>
  <sheetViews>
    <sheetView showGridLines="0" zoomScale="120" zoomScaleNormal="120" workbookViewId="0">
      <selection activeCell="C15" sqref="C15:G15"/>
    </sheetView>
  </sheetViews>
  <sheetFormatPr defaultColWidth="9.109375" defaultRowHeight="14.4" x14ac:dyDescent="0.3"/>
  <cols>
    <col min="1" max="1" width="3.33203125" customWidth="1"/>
    <col min="2" max="2" width="10.109375" customWidth="1"/>
    <col min="3" max="3" width="78.109375" customWidth="1"/>
    <col min="4" max="4" width="6.44140625" customWidth="1"/>
    <col min="5" max="5" width="9" style="2" customWidth="1"/>
    <col min="6" max="6" width="14.5546875" style="3" bestFit="1" customWidth="1"/>
    <col min="7" max="7" width="14.88671875" style="4" bestFit="1" customWidth="1"/>
    <col min="9" max="9" width="12.33203125" bestFit="1" customWidth="1"/>
    <col min="11" max="11" width="9.6640625" bestFit="1" customWidth="1"/>
  </cols>
  <sheetData>
    <row r="1" spans="2:7" ht="24.6" x14ac:dyDescent="0.4">
      <c r="B1" s="97" t="s">
        <v>67</v>
      </c>
      <c r="C1" s="98"/>
      <c r="D1" s="98"/>
      <c r="E1" s="98"/>
      <c r="F1" s="98"/>
      <c r="G1" s="99"/>
    </row>
    <row r="2" spans="2:7" ht="27" x14ac:dyDescent="0.6">
      <c r="B2" s="116" t="s">
        <v>68</v>
      </c>
      <c r="C2" s="117"/>
      <c r="D2" s="117"/>
      <c r="E2" s="117"/>
      <c r="F2" s="117"/>
      <c r="G2" s="118"/>
    </row>
    <row r="3" spans="2:7" x14ac:dyDescent="0.3">
      <c r="B3" s="150" t="s">
        <v>50</v>
      </c>
      <c r="C3" s="151"/>
      <c r="D3" s="151"/>
      <c r="E3" s="151"/>
      <c r="F3" s="151"/>
      <c r="G3" s="152"/>
    </row>
    <row r="4" spans="2:7" ht="15" thickBot="1" x14ac:dyDescent="0.35">
      <c r="B4" s="153" t="s">
        <v>71</v>
      </c>
      <c r="C4" s="154"/>
      <c r="D4" s="154"/>
      <c r="E4" s="154"/>
      <c r="F4" s="154"/>
      <c r="G4" s="155"/>
    </row>
    <row r="5" spans="2:7" ht="18.75" customHeight="1" x14ac:dyDescent="0.3">
      <c r="B5" s="156"/>
      <c r="C5" s="7" t="s">
        <v>35</v>
      </c>
      <c r="D5" s="162" t="s">
        <v>36</v>
      </c>
      <c r="E5" s="163"/>
      <c r="F5" s="158" t="str">
        <f>LS!F5</f>
        <v>27.05.2026</v>
      </c>
      <c r="G5" s="160"/>
    </row>
    <row r="6" spans="2:7" ht="19.5" customHeight="1" thickBot="1" x14ac:dyDescent="0.35">
      <c r="B6" s="157"/>
      <c r="C6" s="8" t="str">
        <f>LS!C6</f>
        <v>Lalpath lab - Kharghar</v>
      </c>
      <c r="D6" s="164"/>
      <c r="E6" s="165"/>
      <c r="F6" s="159"/>
      <c r="G6" s="161"/>
    </row>
    <row r="7" spans="2:7" ht="36.75" customHeight="1" thickBot="1" x14ac:dyDescent="0.35">
      <c r="B7" s="124" t="str">
        <f>LS!B7</f>
        <v>Site Address: -  Shop No 4, Anant CHS, opposite Vijay Sales, Sector 4, Kharghar, Navi Mumbai, Panvel, Maharashtra 410210</v>
      </c>
      <c r="C7" s="126"/>
      <c r="D7" s="126"/>
      <c r="E7" s="126"/>
      <c r="F7" s="126"/>
      <c r="G7" s="127"/>
    </row>
    <row r="8" spans="2:7" ht="16.2" thickBot="1" x14ac:dyDescent="0.35">
      <c r="B8" s="189" t="s">
        <v>0</v>
      </c>
      <c r="C8" s="190"/>
      <c r="D8" s="190"/>
      <c r="E8" s="190"/>
      <c r="F8" s="190"/>
      <c r="G8" s="191"/>
    </row>
    <row r="9" spans="2:7" ht="16.2" thickBot="1" x14ac:dyDescent="0.35">
      <c r="B9" s="192" t="s">
        <v>10</v>
      </c>
      <c r="C9" s="193"/>
      <c r="D9" s="193"/>
      <c r="E9" s="193"/>
      <c r="F9" s="193"/>
      <c r="G9" s="194"/>
    </row>
    <row r="10" spans="2:7" ht="18.600000000000001" thickBot="1" x14ac:dyDescent="0.35">
      <c r="B10" s="195" t="s">
        <v>40</v>
      </c>
      <c r="C10" s="196"/>
      <c r="D10" s="196"/>
      <c r="E10" s="196"/>
      <c r="F10" s="196"/>
      <c r="G10" s="197"/>
    </row>
    <row r="11" spans="2:7" ht="15.6" x14ac:dyDescent="0.3">
      <c r="B11" s="27">
        <v>1</v>
      </c>
      <c r="C11" s="198" t="s">
        <v>57</v>
      </c>
      <c r="D11" s="199"/>
      <c r="E11" s="199"/>
      <c r="F11" s="199"/>
      <c r="G11" s="200"/>
    </row>
    <row r="12" spans="2:7" ht="15.6" x14ac:dyDescent="0.3">
      <c r="B12" s="186">
        <v>2</v>
      </c>
      <c r="C12" s="187" t="s">
        <v>58</v>
      </c>
      <c r="D12" s="187"/>
      <c r="E12" s="187"/>
      <c r="F12" s="187"/>
      <c r="G12" s="188"/>
    </row>
    <row r="13" spans="2:7" ht="15.6" x14ac:dyDescent="0.3">
      <c r="B13" s="186"/>
      <c r="C13" s="187" t="s">
        <v>59</v>
      </c>
      <c r="D13" s="187"/>
      <c r="E13" s="187"/>
      <c r="F13" s="187"/>
      <c r="G13" s="188"/>
    </row>
    <row r="14" spans="2:7" ht="15.6" x14ac:dyDescent="0.3">
      <c r="B14" s="186"/>
      <c r="C14" s="187" t="s">
        <v>60</v>
      </c>
      <c r="D14" s="187"/>
      <c r="E14" s="187"/>
      <c r="F14" s="187"/>
      <c r="G14" s="188"/>
    </row>
    <row r="15" spans="2:7" ht="15.6" x14ac:dyDescent="0.3">
      <c r="B15" s="186"/>
      <c r="C15" s="187" t="s">
        <v>61</v>
      </c>
      <c r="D15" s="187"/>
      <c r="E15" s="187"/>
      <c r="F15" s="187"/>
      <c r="G15" s="188"/>
    </row>
    <row r="16" spans="2:7" ht="15.6" x14ac:dyDescent="0.3">
      <c r="B16" s="186"/>
      <c r="C16" s="201" t="s">
        <v>41</v>
      </c>
      <c r="D16" s="173"/>
      <c r="E16" s="173"/>
      <c r="F16" s="173"/>
      <c r="G16" s="174"/>
    </row>
    <row r="17" spans="2:7" ht="15.6" x14ac:dyDescent="0.3">
      <c r="B17" s="10">
        <v>3</v>
      </c>
      <c r="C17" s="175" t="s">
        <v>42</v>
      </c>
      <c r="D17" s="175"/>
      <c r="E17" s="175"/>
      <c r="F17" s="175"/>
      <c r="G17" s="176"/>
    </row>
    <row r="18" spans="2:7" ht="15.6" x14ac:dyDescent="0.3">
      <c r="B18" s="10">
        <v>4</v>
      </c>
      <c r="C18" s="175" t="s">
        <v>43</v>
      </c>
      <c r="D18" s="175"/>
      <c r="E18" s="175"/>
      <c r="F18" s="175"/>
      <c r="G18" s="176"/>
    </row>
    <row r="19" spans="2:7" ht="32.25" customHeight="1" x14ac:dyDescent="0.3">
      <c r="B19" s="10">
        <v>5</v>
      </c>
      <c r="C19" s="175" t="s">
        <v>44</v>
      </c>
      <c r="D19" s="175"/>
      <c r="E19" s="175"/>
      <c r="F19" s="175"/>
      <c r="G19" s="176"/>
    </row>
    <row r="20" spans="2:7" ht="15.6" x14ac:dyDescent="0.3">
      <c r="B20" s="10">
        <v>6</v>
      </c>
      <c r="C20" s="168" t="s">
        <v>45</v>
      </c>
      <c r="D20" s="168"/>
      <c r="E20" s="168"/>
      <c r="F20" s="168"/>
      <c r="G20" s="169"/>
    </row>
    <row r="21" spans="2:7" ht="15.6" x14ac:dyDescent="0.3">
      <c r="B21" s="10">
        <v>7</v>
      </c>
      <c r="C21" s="168" t="s">
        <v>46</v>
      </c>
      <c r="D21" s="168"/>
      <c r="E21" s="168"/>
      <c r="F21" s="168"/>
      <c r="G21" s="169"/>
    </row>
    <row r="22" spans="2:7" ht="15.6" x14ac:dyDescent="0.3">
      <c r="B22" s="10">
        <v>8</v>
      </c>
      <c r="C22" s="168" t="s">
        <v>47</v>
      </c>
      <c r="D22" s="168"/>
      <c r="E22" s="168"/>
      <c r="F22" s="168"/>
      <c r="G22" s="169"/>
    </row>
    <row r="23" spans="2:7" ht="15.6" x14ac:dyDescent="0.3">
      <c r="B23" s="10">
        <v>9</v>
      </c>
      <c r="C23" s="168" t="s">
        <v>48</v>
      </c>
      <c r="D23" s="168"/>
      <c r="E23" s="168"/>
      <c r="F23" s="168"/>
      <c r="G23" s="169"/>
    </row>
    <row r="24" spans="2:7" ht="16.2" thickBot="1" x14ac:dyDescent="0.35">
      <c r="B24" s="28">
        <v>10</v>
      </c>
      <c r="C24" s="166" t="s">
        <v>51</v>
      </c>
      <c r="D24" s="166"/>
      <c r="E24" s="166"/>
      <c r="F24" s="166"/>
      <c r="G24" s="167"/>
    </row>
  </sheetData>
  <mergeCells count="27">
    <mergeCell ref="C22:G22"/>
    <mergeCell ref="C23:G23"/>
    <mergeCell ref="C24:G24"/>
    <mergeCell ref="C16:G16"/>
    <mergeCell ref="C17:G17"/>
    <mergeCell ref="C18:G18"/>
    <mergeCell ref="C19:G19"/>
    <mergeCell ref="C20:G20"/>
    <mergeCell ref="C21:G21"/>
    <mergeCell ref="B7:G7"/>
    <mergeCell ref="B8:G8"/>
    <mergeCell ref="B9:G9"/>
    <mergeCell ref="B10:G10"/>
    <mergeCell ref="C11:G11"/>
    <mergeCell ref="B12:B16"/>
    <mergeCell ref="C12:G12"/>
    <mergeCell ref="C13:G13"/>
    <mergeCell ref="C14:G14"/>
    <mergeCell ref="C15:G15"/>
    <mergeCell ref="B1:G1"/>
    <mergeCell ref="B3:G3"/>
    <mergeCell ref="B4:G4"/>
    <mergeCell ref="B5:B6"/>
    <mergeCell ref="F5:F6"/>
    <mergeCell ref="G5:G6"/>
    <mergeCell ref="D5:E6"/>
    <mergeCell ref="B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</vt:lpstr>
      <vt:lpstr>HS</vt:lpstr>
      <vt:lpstr>LS</vt:lpstr>
      <vt:lpstr>TERMS AND CONDITIONS</vt:lpstr>
      <vt:lpstr>HS!Print_Area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2026-05-27T07:19:02Z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BSLI\BG268067</vt:lpwstr>
  </property>
  <property fmtid="{D5CDD505-2E9C-101B-9397-08002B2CF9AE}" pid="4" name="DLPManualFileClassificationLastModificationDate">
    <vt:lpwstr>1668497588</vt:lpwstr>
  </property>
  <property fmtid="{D5CDD505-2E9C-101B-9397-08002B2CF9AE}" pid="5" name="DLPManualFileClassificationVersion">
    <vt:lpwstr>11.6.401.28</vt:lpwstr>
  </property>
</Properties>
</file>