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730"/>
  <workbookPr filterPrivacy="1" defaultThemeVersion="124226"/>
  <xr:revisionPtr revIDLastSave="0" documentId="8_{24E5782C-A06E-47BE-A073-515A213C015C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BOQ" sheetId="1" r:id="rId1"/>
  </sheets>
  <calcPr calcId="179021"/>
</workbook>
</file>

<file path=xl/calcChain.xml><?xml version="1.0" encoding="utf-8"?>
<calcChain xmlns="http://schemas.openxmlformats.org/spreadsheetml/2006/main">
  <c r="G19" i="1" l="1"/>
  <c r="G20" i="1"/>
  <c r="G21" i="1"/>
  <c r="G22" i="1"/>
  <c r="G23" i="1"/>
  <c r="G24" i="1"/>
  <c r="G25" i="1"/>
  <c r="G26" i="1"/>
  <c r="G27" i="1"/>
  <c r="G28" i="1"/>
  <c r="G18" i="1"/>
  <c r="G11" i="1"/>
  <c r="G12" i="1"/>
  <c r="G10" i="1"/>
  <c r="G29" i="1" l="1"/>
  <c r="G30" i="1"/>
  <c r="G31" i="1" s="1"/>
  <c r="G13" i="1"/>
  <c r="G14" i="1" s="1"/>
  <c r="G15" i="1" s="1"/>
  <c r="G32" i="1" l="1"/>
</calcChain>
</file>

<file path=xl/sharedStrings.xml><?xml version="1.0" encoding="utf-8"?>
<sst xmlns="http://schemas.openxmlformats.org/spreadsheetml/2006/main" count="79" uniqueCount="65">
  <si>
    <t>DETAILS  OF MACHINES</t>
  </si>
  <si>
    <t>UNIT</t>
  </si>
  <si>
    <t>QTY.</t>
  </si>
  <si>
    <t>BASIC RATE</t>
  </si>
  <si>
    <t>AMOUNT</t>
  </si>
  <si>
    <t>Nos.</t>
  </si>
  <si>
    <t>A</t>
  </si>
  <si>
    <t>TOTAL BASIC HIGH SIDE</t>
  </si>
  <si>
    <t xml:space="preserve">LOW SIDE WORK </t>
  </si>
  <si>
    <t>PARTICULARS</t>
  </si>
  <si>
    <t>B</t>
  </si>
  <si>
    <t xml:space="preserve">Sr. No. </t>
  </si>
  <si>
    <t>GST @ 28%</t>
  </si>
  <si>
    <t>C</t>
  </si>
  <si>
    <t>Total High Side Value</t>
  </si>
  <si>
    <t>Total Low Side Value</t>
  </si>
  <si>
    <t>GST@ 18%</t>
  </si>
  <si>
    <t>TOTAL BASIC LOW SIDE</t>
  </si>
  <si>
    <t>Mtrs.</t>
  </si>
  <si>
    <t>Client Name</t>
  </si>
  <si>
    <t>Date :-</t>
  </si>
  <si>
    <t>Company Name :-</t>
  </si>
  <si>
    <t>Sr. No.</t>
  </si>
  <si>
    <t>D</t>
  </si>
  <si>
    <t>E</t>
  </si>
  <si>
    <t>F</t>
  </si>
  <si>
    <t>G</t>
  </si>
  <si>
    <t>TOTAL VALUE HIGH SIDE + LOW SIDE  (C + D)</t>
  </si>
  <si>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</si>
  <si>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</si>
  <si>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</si>
  <si>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</si>
  <si>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</si>
  <si>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</si>
  <si>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</si>
  <si>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</si>
  <si>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Note:-</t>
  </si>
  <si>
    <t>The above quotation (Quantity &amp; Numbers) is basis identified ODU &amp; IDU placement</t>
  </si>
  <si>
    <t>Any change in ODU or IDU will result in change of Quotation (Quantity or Numbers) and therefore rates</t>
  </si>
  <si>
    <t>Drain Pump or any item not listed if required will cost extra</t>
  </si>
  <si>
    <t>In case of any additional item not listed above or additional quantity of listed items is required at the time of implimentation will be charged extra post seeking required approvals</t>
  </si>
  <si>
    <t>Lifting and Shifting if required will be Extra</t>
  </si>
  <si>
    <t>Any additional taxes if applicable will be extra</t>
  </si>
  <si>
    <t>Any Civil Work is not in our scope. If required will be charged extra</t>
  </si>
  <si>
    <t>This is Estimated Quotation post site survey, Billing will be as per actuals</t>
  </si>
  <si>
    <t>Chiseling Trenching, hole making without plastering</t>
  </si>
  <si>
    <t xml:space="preserve">Livspace </t>
  </si>
  <si>
    <t>04.12.2023</t>
  </si>
  <si>
    <t>Standard Installation, Pressure Testing, Vacummizing, Testing &amp; Commissioning of Hi Wall Unit - 1.0 TR &amp; 2.0 TR</t>
  </si>
  <si>
    <t>Standard Installation, Pressure Testing, Vacummizing, Testing &amp; Commissioning of Cassette Unit - 3.0 TR</t>
  </si>
  <si>
    <t>Refrigeration Piping for Hi Wall Unit - 1.0 TR &amp; 2.0 TR</t>
  </si>
  <si>
    <t>Refrigeration Piping for Cassette Unit - 3.0 TR</t>
  </si>
  <si>
    <t>Interconnecting Cable Indoor &amp; Outdoor - Hi Wall Unit</t>
  </si>
  <si>
    <t>Interconnecting Cable Indoor &amp; Outdoor - Cassette Unit</t>
  </si>
  <si>
    <t>Drain Pipe - 25mm Thick Hard PVC</t>
  </si>
  <si>
    <t>L/S</t>
  </si>
  <si>
    <t>Note:- If Required</t>
  </si>
  <si>
    <t>Outdoor Unit L-Stand for Hi Wall Unit (1.0 TR)</t>
  </si>
  <si>
    <t>KG's</t>
  </si>
  <si>
    <t>Outdoor Unit Fabrication Catwalk Stand for Hi Wall &amp; Cassette Units</t>
  </si>
  <si>
    <t>Site Address: - Shop No. - 10, Solitaire Business Hub, Baner, Pune - 411045</t>
  </si>
  <si>
    <t>Scaffolding - 25ft Height (To Install Indoor Units)</t>
  </si>
  <si>
    <t>2.0 TR Hi Wall Unit (Quoted for 1.8TR 3Star Inverter Hi-Wall Unit)</t>
  </si>
  <si>
    <t>1.0 TR Hi Wall Unit (Quoted for 1TR 3Star Inverter Hi-Wall Unit)</t>
  </si>
  <si>
    <t>3.0 TR Cassette Unit (Quoted for 3TR 4-Way, 3Star Cassette Inverter Unit)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</si>
</sst>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1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/>
    </xf>
    <xf numFmtId="0" fontId="7" fillId="2" borderId="28" xfId="0" applyFont="1" applyFill="1" applyBorder="1" applyAlignment="1">
      <alignment horizontal="center" vertical="center"/>
    </xf>
    <xf numFmtId="0" fontId="0" fillId="2" borderId="29" xfId="0" applyFill="1" applyBorder="1" applyAlignment="1">
      <alignment horizontal="center" vertical="center"/>
    </xf>
    <xf numFmtId="0" fontId="0" fillId="2" borderId="29" xfId="0" applyFill="1" applyBorder="1" applyAlignment="1">
      <alignment horizontal="center" vertical="center" wrapText="1"/>
    </xf>
    <xf numFmtId="0" fontId="0" fillId="2" borderId="30" xfId="0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 wrapText="1"/>
    </xf>
    <xf numFmtId="0" fontId="0" fillId="2" borderId="23" xfId="0" applyFill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/>
    </xf>
    <xf numFmtId="0" fontId="1" fillId="0" borderId="27" xfId="0" applyFont="1" applyBorder="1" applyAlignment="1">
      <alignment horizontal="center" vertical="center" wrapText="1"/>
    </xf>
    <xf numFmtId="0" fontId="5" fillId="2" borderId="28" xfId="0" applyFont="1" applyFill="1" applyBorder="1" applyAlignment="1">
      <alignment horizontal="center" vertical="center"/>
    </xf>
    <xf numFmtId="0" fontId="5" fillId="2" borderId="29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/>
    </xf>
    <xf numFmtId="0" fontId="7" fillId="2" borderId="22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3" fillId="0" borderId="33" xfId="0" applyFont="1" applyBorder="1" applyAlignment="1">
      <alignment horizontal="left" vertical="center" wrapText="1"/>
    </xf>
    <xf numFmtId="0" fontId="3" fillId="0" borderId="34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35" xfId="0" applyFont="1" applyBorder="1" applyAlignment="1">
      <alignment horizontal="left" vertical="center" wrapText="1"/>
    </xf>
    <xf numFmtId="0" fontId="3" fillId="0" borderId="36" xfId="0" applyFont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vertical="top" wrapText="1"/>
    </xf>
    <xf numFmtId="0" fontId="2" fillId="2" borderId="25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0" fontId="6" fillId="3" borderId="37" xfId="0" applyFont="1" applyFill="1" applyBorder="1" applyAlignment="1">
      <alignment horizontal="center" vertical="center"/>
    </xf>
    <xf numFmtId="0" fontId="6" fillId="3" borderId="38" xfId="0" applyFont="1" applyFill="1" applyBorder="1" applyAlignment="1">
      <alignment horizontal="center" vertical="center"/>
    </xf>
    <xf numFmtId="0" fontId="8" fillId="3" borderId="37" xfId="0" applyFont="1" applyFill="1" applyBorder="1" applyAlignment="1">
      <alignment horizontal="center" vertical="center"/>
    </xf>
    <xf numFmtId="0" fontId="8" fillId="3" borderId="38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0" fontId="8" fillId="3" borderId="14" xfId="0" applyFont="1" applyFill="1" applyBorder="1" applyAlignment="1">
      <alignment horizontal="center" vertical="center"/>
    </xf>
    <xf numFmtId="0" fontId="8" fillId="3" borderId="15" xfId="0" applyFont="1" applyFill="1" applyBorder="1" applyAlignment="1">
      <alignment horizontal="center" vertical="center"/>
    </xf>
    <xf numFmtId="0" fontId="8" fillId="3" borderId="16" xfId="0" applyFont="1" applyFill="1" applyBorder="1" applyAlignment="1">
      <alignment horizontal="center" vertical="center"/>
    </xf>
    <xf numFmtId="0" fontId="9" fillId="2" borderId="24" xfId="0" applyFont="1" applyFill="1" applyBorder="1" applyAlignment="1">
      <alignment horizontal="center" vertical="center"/>
    </xf>
    <xf numFmtId="0" fontId="9" fillId="2" borderId="25" xfId="0" applyFont="1" applyFill="1" applyBorder="1" applyAlignment="1">
      <alignment horizontal="center" vertical="center"/>
    </xf>
    <xf numFmtId="0" fontId="9" fillId="2" borderId="26" xfId="0" applyFont="1" applyFill="1" applyBorder="1" applyAlignment="1">
      <alignment horizontal="center" vertical="center"/>
    </xf>
    <xf numFmtId="0" fontId="7" fillId="2" borderId="29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left" vertical="center"/>
    </xf>
    <xf numFmtId="0" fontId="5" fillId="2" borderId="29" xfId="0" applyFont="1" applyFill="1" applyBorder="1" applyAlignment="1">
      <alignment horizontal="center" vertical="center" wrapText="1"/>
    </xf>
    <xf numFmtId="0" fontId="5" fillId="3" borderId="24" xfId="0" applyFont="1" applyFill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13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479777</xdr:colOff>
      <xdr:row>0</xdr:row>
      <xdr:rowOff>268112</xdr:rowOff>
    </xdr:from>
    <xdr:to>
      <xdr:col>2</xdr:col>
      <xdr:colOff>204611</xdr:colOff>
      <xdr:row>3</xdr:row>
      <xdr:rowOff>49389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9777" y="268112"/>
          <a:ext cx="1622778" cy="7549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3"/>
  <sheetViews>
    <sheetView showGridLines="0" tabSelected="1" zoomScale="90" zoomScaleNormal="90" workbookViewId="0">
      <selection activeCell="F26" sqref="F26"/>
    </sheetView>
  </sheetViews>
  <sheetFormatPr defaultRowHeight="15" x14ac:dyDescent="0.25"/>
  <cols>
    <col min="1" max="1" width="7.28515625" customWidth="1"/>
    <col min="2" max="2" width="20" customWidth="1"/>
    <col min="3" max="3" width="48.7109375" customWidth="1"/>
    <col min="4" max="4" width="14.28515625" customWidth="1"/>
    <col min="5" max="5" width="13.28515625" customWidth="1"/>
    <col min="6" max="6" width="18.42578125" customWidth="1"/>
    <col min="7" max="7" width="21" customWidth="1"/>
    <col min="8" max="8" width="17" bestFit="1" customWidth="1"/>
  </cols>
  <sheetData>
    <row r="1" spans="1:7" ht="27.75" x14ac:dyDescent="0.25">
      <c r="A1" s="62" t="s">
        <v>28</v>
      </c>
      <c r="B1" s="54"/>
      <c r="C1" s="54" t="s">
        <v>29</v>
      </c>
      <c r="D1" s="54"/>
      <c r="E1" s="54"/>
      <c r="F1" s="54"/>
      <c r="G1" s="55"/>
    </row>
    <row r="2" spans="1:7" ht="27.75" x14ac:dyDescent="0.25">
      <c r="A2" s="63" t="s">
        <v>30</v>
      </c>
      <c r="B2" s="56"/>
      <c r="C2" s="56" t="s">
        <v>31</v>
      </c>
      <c r="D2" s="56"/>
      <c r="E2" s="56"/>
      <c r="F2" s="56"/>
      <c r="G2" s="57"/>
    </row>
    <row r="3" spans="1:7" ht="21" customHeight="1" x14ac:dyDescent="0.25">
      <c r="A3" s="64" t="s">
        <v>32</v>
      </c>
      <c r="B3" s="58"/>
      <c r="C3" s="58" t="s">
        <v>33</v>
      </c>
      <c r="D3" s="58"/>
      <c r="E3" s="58"/>
      <c r="F3" s="58"/>
      <c r="G3" s="59"/>
    </row>
    <row r="4" spans="1:7" ht="22.5" customHeight="1" thickBot="1" x14ac:dyDescent="0.3">
      <c r="A4" s="65" t="s">
        <v>34</v>
      </c>
      <c r="B4" s="60"/>
      <c r="C4" s="60" t="s">
        <v>35</v>
      </c>
      <c r="D4" s="60"/>
      <c r="E4" s="60"/>
      <c r="F4" s="60"/>
      <c r="G4" s="61"/>
    </row>
    <row r="5" spans="1:7" ht="19.5" thickBot="1" x14ac:dyDescent="0.3">
      <c r="A5" s="66" t="s">
        <v>19</v>
      </c>
      <c r="B5" s="67"/>
      <c r="C5" s="67"/>
      <c r="D5" s="67"/>
      <c r="E5" s="67"/>
      <c r="F5" s="67"/>
      <c r="G5" s="68"/>
    </row>
    <row r="6" spans="1:7" ht="15" customHeight="1" x14ac:dyDescent="0.25">
      <c r="A6" s="69" t="s">
        <v>21</v>
      </c>
      <c r="B6" s="70"/>
      <c r="C6" s="77" t="s">
        <v>46</v>
      </c>
      <c r="D6" s="78"/>
      <c r="E6" s="79"/>
      <c r="F6" s="73" t="s">
        <v>20</v>
      </c>
      <c r="G6" s="75" t="s">
        <v>47</v>
      </c>
    </row>
    <row r="7" spans="1:7" ht="15" customHeight="1" thickBot="1" x14ac:dyDescent="0.3">
      <c r="A7" s="71"/>
      <c r="B7" s="72"/>
      <c r="C7" s="80"/>
      <c r="D7" s="81"/>
      <c r="E7" s="82"/>
      <c r="F7" s="74"/>
      <c r="G7" s="76"/>
    </row>
    <row r="8" spans="1:7" ht="22.5" customHeight="1" thickBot="1" x14ac:dyDescent="0.3">
      <c r="A8" s="83" t="s">
        <v>60</v>
      </c>
      <c r="B8" s="84"/>
      <c r="C8" s="84"/>
      <c r="D8" s="84"/>
      <c r="E8" s="84"/>
      <c r="F8" s="84"/>
      <c r="G8" s="85"/>
    </row>
    <row r="9" spans="1:7" ht="21" customHeight="1" thickBot="1" x14ac:dyDescent="0.3">
      <c r="A9" s="18" t="s">
        <v>22</v>
      </c>
      <c r="B9" s="38" t="s">
        <v>0</v>
      </c>
      <c r="C9" s="39"/>
      <c r="D9" s="19" t="s">
        <v>1</v>
      </c>
      <c r="E9" s="19" t="s">
        <v>2</v>
      </c>
      <c r="F9" s="19" t="s">
        <v>3</v>
      </c>
      <c r="G9" s="20" t="s">
        <v>4</v>
      </c>
    </row>
    <row r="10" spans="1:7" x14ac:dyDescent="0.25">
      <c r="A10" s="14">
        <v>1</v>
      </c>
      <c r="B10" s="40" t="s">
        <v>63</v>
      </c>
      <c r="C10" s="41"/>
      <c r="D10" s="15" t="s">
        <v>5</v>
      </c>
      <c r="E10" s="15">
        <v>6</v>
      </c>
      <c r="F10" s="16">
        <v>25200</v>
      </c>
      <c r="G10" s="17">
        <f>F10*E10</f>
        <v>151200</v>
      </c>
    </row>
    <row r="11" spans="1:7" x14ac:dyDescent="0.25">
      <c r="A11" s="6">
        <v>2</v>
      </c>
      <c r="B11" s="42" t="s">
        <v>62</v>
      </c>
      <c r="C11" s="43"/>
      <c r="D11" s="3" t="s">
        <v>5</v>
      </c>
      <c r="E11" s="3">
        <v>3</v>
      </c>
      <c r="F11" s="1">
        <v>37200</v>
      </c>
      <c r="G11" s="17">
        <f t="shared" ref="G11:G12" si="0">F11*E11</f>
        <v>111600</v>
      </c>
    </row>
    <row r="12" spans="1:7" ht="15.75" thickBot="1" x14ac:dyDescent="0.3">
      <c r="A12" s="6">
        <v>3</v>
      </c>
      <c r="B12" s="44" t="s">
        <v>64</v>
      </c>
      <c r="C12" s="45"/>
      <c r="D12" s="3" t="s">
        <v>5</v>
      </c>
      <c r="E12" s="3">
        <v>4</v>
      </c>
      <c r="F12" s="1">
        <v>85900</v>
      </c>
      <c r="G12" s="17">
        <f t="shared" si="0"/>
        <v>343600</v>
      </c>
    </row>
    <row r="13" spans="1:7" x14ac:dyDescent="0.25">
      <c r="A13" s="22" t="s">
        <v>6</v>
      </c>
      <c r="B13" s="86" t="s">
        <v>7</v>
      </c>
      <c r="C13" s="86"/>
      <c r="D13" s="23"/>
      <c r="E13" s="24"/>
      <c r="F13" s="24"/>
      <c r="G13" s="25">
        <f>SUM(G10:G12)</f>
        <v>606400</v>
      </c>
    </row>
    <row r="14" spans="1:7" x14ac:dyDescent="0.25">
      <c r="A14" s="7" t="s">
        <v>10</v>
      </c>
      <c r="B14" s="46" t="s">
        <v>12</v>
      </c>
      <c r="C14" s="46"/>
      <c r="D14" s="4"/>
      <c r="E14" s="5"/>
      <c r="F14" s="5"/>
      <c r="G14" s="8">
        <f>G13*28%</f>
        <v>169792.00000000003</v>
      </c>
    </row>
    <row r="15" spans="1:7" ht="15.75" thickBot="1" x14ac:dyDescent="0.3">
      <c r="A15" s="26" t="s">
        <v>13</v>
      </c>
      <c r="B15" s="37" t="s">
        <v>14</v>
      </c>
      <c r="C15" s="37"/>
      <c r="D15" s="27"/>
      <c r="E15" s="28"/>
      <c r="F15" s="28"/>
      <c r="G15" s="29">
        <f>SUM(G13:G14)</f>
        <v>776192</v>
      </c>
    </row>
    <row r="16" spans="1:7" ht="20.65" customHeight="1" thickBot="1" x14ac:dyDescent="0.3">
      <c r="A16" s="89" t="s">
        <v>8</v>
      </c>
      <c r="B16" s="90"/>
      <c r="C16" s="90"/>
      <c r="D16" s="90"/>
      <c r="E16" s="90"/>
      <c r="F16" s="90"/>
      <c r="G16" s="91"/>
    </row>
    <row r="17" spans="1:8" ht="16.5" customHeight="1" thickBot="1" x14ac:dyDescent="0.3">
      <c r="A17" s="31" t="s">
        <v>11</v>
      </c>
      <c r="B17" s="48" t="s">
        <v>9</v>
      </c>
      <c r="C17" s="48"/>
      <c r="D17" s="19" t="s">
        <v>1</v>
      </c>
      <c r="E17" s="19" t="s">
        <v>2</v>
      </c>
      <c r="F17" s="19" t="s">
        <v>3</v>
      </c>
      <c r="G17" s="20" t="s">
        <v>4</v>
      </c>
    </row>
    <row r="18" spans="1:8" ht="32.25" customHeight="1" x14ac:dyDescent="0.25">
      <c r="A18" s="14">
        <v>1</v>
      </c>
      <c r="B18" s="52" t="s">
        <v>48</v>
      </c>
      <c r="C18" s="53"/>
      <c r="D18" s="15" t="s">
        <v>5</v>
      </c>
      <c r="E18" s="30">
        <v>9</v>
      </c>
      <c r="F18" s="30">
        <v>1500</v>
      </c>
      <c r="G18" s="17">
        <f>F18*E18</f>
        <v>13500</v>
      </c>
    </row>
    <row r="19" spans="1:8" ht="32.25" customHeight="1" x14ac:dyDescent="0.25">
      <c r="A19" s="14">
        <v>2</v>
      </c>
      <c r="B19" s="52" t="s">
        <v>49</v>
      </c>
      <c r="C19" s="53"/>
      <c r="D19" s="15" t="s">
        <v>5</v>
      </c>
      <c r="E19" s="30">
        <v>4</v>
      </c>
      <c r="F19" s="30">
        <v>3000</v>
      </c>
      <c r="G19" s="17">
        <f t="shared" ref="G19:G28" si="1">F19*E19</f>
        <v>12000</v>
      </c>
    </row>
    <row r="20" spans="1:8" ht="15" customHeight="1" x14ac:dyDescent="0.25">
      <c r="A20" s="14">
        <v>3</v>
      </c>
      <c r="B20" s="51" t="s">
        <v>50</v>
      </c>
      <c r="C20" s="51"/>
      <c r="D20" s="3" t="s">
        <v>18</v>
      </c>
      <c r="E20" s="2">
        <v>108</v>
      </c>
      <c r="F20" s="2">
        <v>850</v>
      </c>
      <c r="G20" s="17">
        <f t="shared" si="1"/>
        <v>91800</v>
      </c>
    </row>
    <row r="21" spans="1:8" ht="15" customHeight="1" x14ac:dyDescent="0.25">
      <c r="A21" s="14">
        <v>4</v>
      </c>
      <c r="B21" s="51" t="s">
        <v>51</v>
      </c>
      <c r="C21" s="51"/>
      <c r="D21" s="3" t="s">
        <v>18</v>
      </c>
      <c r="E21" s="2">
        <v>101</v>
      </c>
      <c r="F21" s="2">
        <v>900</v>
      </c>
      <c r="G21" s="17">
        <f t="shared" si="1"/>
        <v>90900</v>
      </c>
    </row>
    <row r="22" spans="1:8" x14ac:dyDescent="0.25">
      <c r="A22" s="14">
        <v>5</v>
      </c>
      <c r="B22" s="51" t="s">
        <v>52</v>
      </c>
      <c r="C22" s="51"/>
      <c r="D22" s="3" t="s">
        <v>18</v>
      </c>
      <c r="E22" s="2">
        <v>126</v>
      </c>
      <c r="F22" s="2">
        <v>180</v>
      </c>
      <c r="G22" s="17">
        <f t="shared" si="1"/>
        <v>22680</v>
      </c>
    </row>
    <row r="23" spans="1:8" x14ac:dyDescent="0.25">
      <c r="A23" s="14">
        <v>6</v>
      </c>
      <c r="B23" s="51" t="s">
        <v>53</v>
      </c>
      <c r="C23" s="51"/>
      <c r="D23" s="3" t="s">
        <v>18</v>
      </c>
      <c r="E23" s="2">
        <v>113</v>
      </c>
      <c r="F23" s="2">
        <v>180</v>
      </c>
      <c r="G23" s="17">
        <f t="shared" si="1"/>
        <v>20340</v>
      </c>
    </row>
    <row r="24" spans="1:8" x14ac:dyDescent="0.25">
      <c r="A24" s="14">
        <v>7</v>
      </c>
      <c r="B24" s="51" t="s">
        <v>54</v>
      </c>
      <c r="C24" s="51"/>
      <c r="D24" s="3" t="s">
        <v>18</v>
      </c>
      <c r="E24" s="2">
        <v>151</v>
      </c>
      <c r="F24" s="2">
        <v>120</v>
      </c>
      <c r="G24" s="17">
        <f t="shared" si="1"/>
        <v>18120</v>
      </c>
    </row>
    <row r="25" spans="1:8" ht="14.65" customHeight="1" x14ac:dyDescent="0.25">
      <c r="A25" s="14">
        <v>8</v>
      </c>
      <c r="B25" s="51" t="s">
        <v>57</v>
      </c>
      <c r="C25" s="51"/>
      <c r="D25" s="3" t="s">
        <v>5</v>
      </c>
      <c r="E25" s="2">
        <v>4</v>
      </c>
      <c r="F25" s="2">
        <v>850</v>
      </c>
      <c r="G25" s="17">
        <f t="shared" si="1"/>
        <v>3400</v>
      </c>
    </row>
    <row r="26" spans="1:8" ht="14.65" customHeight="1" x14ac:dyDescent="0.25">
      <c r="A26" s="14">
        <v>9</v>
      </c>
      <c r="B26" s="51" t="s">
        <v>59</v>
      </c>
      <c r="C26" s="51"/>
      <c r="D26" s="3" t="s">
        <v>58</v>
      </c>
      <c r="E26" s="2">
        <v>380</v>
      </c>
      <c r="F26" s="2">
        <v>140</v>
      </c>
      <c r="G26" s="17">
        <f t="shared" si="1"/>
        <v>53200</v>
      </c>
    </row>
    <row r="27" spans="1:8" ht="14.65" customHeight="1" x14ac:dyDescent="0.25">
      <c r="A27" s="14">
        <v>10</v>
      </c>
      <c r="B27" s="51" t="s">
        <v>61</v>
      </c>
      <c r="C27" s="51"/>
      <c r="D27" s="3" t="s">
        <v>55</v>
      </c>
      <c r="E27" s="2"/>
      <c r="F27" s="2"/>
      <c r="G27" s="17">
        <f t="shared" si="1"/>
        <v>0</v>
      </c>
      <c r="H27" s="36" t="s">
        <v>56</v>
      </c>
    </row>
    <row r="28" spans="1:8" ht="14.65" customHeight="1" thickBot="1" x14ac:dyDescent="0.3">
      <c r="A28" s="14">
        <v>11</v>
      </c>
      <c r="B28" s="49" t="s">
        <v>45</v>
      </c>
      <c r="C28" s="50"/>
      <c r="D28" s="21" t="s">
        <v>18</v>
      </c>
      <c r="E28" s="32">
        <v>15</v>
      </c>
      <c r="F28" s="32">
        <v>120</v>
      </c>
      <c r="G28" s="17">
        <f t="shared" si="1"/>
        <v>1800</v>
      </c>
    </row>
    <row r="29" spans="1:8" x14ac:dyDescent="0.25">
      <c r="A29" s="33" t="s">
        <v>23</v>
      </c>
      <c r="B29" s="88" t="s">
        <v>17</v>
      </c>
      <c r="C29" s="88"/>
      <c r="D29" s="88"/>
      <c r="E29" s="34"/>
      <c r="F29" s="34"/>
      <c r="G29" s="35">
        <f>SUM(G18:G28)</f>
        <v>327740</v>
      </c>
    </row>
    <row r="30" spans="1:8" x14ac:dyDescent="0.25">
      <c r="A30" s="10" t="s">
        <v>24</v>
      </c>
      <c r="B30" s="98" t="s">
        <v>16</v>
      </c>
      <c r="C30" s="98"/>
      <c r="D30" s="98"/>
      <c r="E30" s="12"/>
      <c r="F30" s="12"/>
      <c r="G30" s="11">
        <f>G29*18%</f>
        <v>58993.2</v>
      </c>
    </row>
    <row r="31" spans="1:8" x14ac:dyDescent="0.25">
      <c r="A31" s="10" t="s">
        <v>25</v>
      </c>
      <c r="B31" s="47" t="s">
        <v>15</v>
      </c>
      <c r="C31" s="47"/>
      <c r="D31" s="47"/>
      <c r="E31" s="12"/>
      <c r="F31" s="12"/>
      <c r="G31" s="11">
        <f>SUM(G29:G30)</f>
        <v>386733.2</v>
      </c>
    </row>
    <row r="32" spans="1:8" ht="12.6" customHeight="1" x14ac:dyDescent="0.25">
      <c r="A32" s="92" t="s">
        <v>26</v>
      </c>
      <c r="B32" s="96" t="s">
        <v>27</v>
      </c>
      <c r="C32" s="96"/>
      <c r="D32" s="96"/>
      <c r="E32" s="12"/>
      <c r="F32" s="12"/>
      <c r="G32" s="94">
        <f>SUM(G15+G31)</f>
        <v>1162925.2</v>
      </c>
    </row>
    <row r="33" spans="1:7" ht="13.15" customHeight="1" thickBot="1" x14ac:dyDescent="0.3">
      <c r="A33" s="93"/>
      <c r="B33" s="97"/>
      <c r="C33" s="97"/>
      <c r="D33" s="97"/>
      <c r="E33" s="13"/>
      <c r="F33" s="13"/>
      <c r="G33" s="95"/>
    </row>
    <row r="35" spans="1:7" ht="15.75" x14ac:dyDescent="0.25">
      <c r="A35" s="99" t="s">
        <v>36</v>
      </c>
      <c r="B35" s="99"/>
      <c r="C35" s="99"/>
      <c r="D35" s="99"/>
      <c r="E35" s="99"/>
      <c r="F35" s="99"/>
    </row>
    <row r="36" spans="1:7" ht="15.75" x14ac:dyDescent="0.25">
      <c r="A36" s="9">
        <v>1</v>
      </c>
      <c r="B36" s="87" t="s">
        <v>37</v>
      </c>
      <c r="C36" s="87"/>
      <c r="D36" s="87"/>
      <c r="E36" s="87"/>
      <c r="F36" s="87"/>
    </row>
    <row r="37" spans="1:7" ht="15.75" x14ac:dyDescent="0.25">
      <c r="A37" s="9">
        <v>2</v>
      </c>
      <c r="B37" s="100" t="s">
        <v>38</v>
      </c>
      <c r="C37" s="100"/>
      <c r="D37" s="100"/>
      <c r="E37" s="100"/>
      <c r="F37" s="100"/>
    </row>
    <row r="38" spans="1:7" ht="15.75" x14ac:dyDescent="0.25">
      <c r="A38" s="9">
        <v>3</v>
      </c>
      <c r="B38" s="100" t="s">
        <v>39</v>
      </c>
      <c r="C38" s="100"/>
      <c r="D38" s="100"/>
      <c r="E38" s="100"/>
      <c r="F38" s="100"/>
    </row>
    <row r="39" spans="1:7" ht="31.9" customHeight="1" x14ac:dyDescent="0.25">
      <c r="A39" s="9">
        <v>4</v>
      </c>
      <c r="B39" s="100" t="s">
        <v>40</v>
      </c>
      <c r="C39" s="100"/>
      <c r="D39" s="100"/>
      <c r="E39" s="100"/>
      <c r="F39" s="100"/>
    </row>
    <row r="40" spans="1:7" ht="15.75" x14ac:dyDescent="0.25">
      <c r="A40" s="9">
        <v>5</v>
      </c>
      <c r="B40" s="87" t="s">
        <v>43</v>
      </c>
      <c r="C40" s="87"/>
      <c r="D40" s="87"/>
      <c r="E40" s="87"/>
      <c r="F40" s="87"/>
    </row>
    <row r="41" spans="1:7" ht="15.75" x14ac:dyDescent="0.25">
      <c r="A41" s="9">
        <v>6</v>
      </c>
      <c r="B41" s="87" t="s">
        <v>41</v>
      </c>
      <c r="C41" s="87"/>
      <c r="D41" s="87"/>
      <c r="E41" s="87"/>
      <c r="F41" s="87"/>
    </row>
    <row r="42" spans="1:7" ht="15.75" x14ac:dyDescent="0.25">
      <c r="A42" s="9">
        <v>7</v>
      </c>
      <c r="B42" s="87" t="s">
        <v>42</v>
      </c>
      <c r="C42" s="87"/>
      <c r="D42" s="87"/>
      <c r="E42" s="87"/>
      <c r="F42" s="87"/>
    </row>
    <row r="43" spans="1:7" ht="15.75" x14ac:dyDescent="0.25">
      <c r="A43" s="9">
        <v>8</v>
      </c>
      <c r="B43" s="87" t="s">
        <v>44</v>
      </c>
      <c r="C43" s="87"/>
      <c r="D43" s="87"/>
      <c r="E43" s="87"/>
      <c r="F43" s="87"/>
    </row>
  </sheetData>
  <mergeCells count="49">
    <mergeCell ref="B43:F43"/>
    <mergeCell ref="A35:F35"/>
    <mergeCell ref="B36:F36"/>
    <mergeCell ref="B37:F37"/>
    <mergeCell ref="B38:F38"/>
    <mergeCell ref="B39:F39"/>
    <mergeCell ref="A8:G8"/>
    <mergeCell ref="B13:C13"/>
    <mergeCell ref="B40:F40"/>
    <mergeCell ref="B41:F41"/>
    <mergeCell ref="B42:F42"/>
    <mergeCell ref="B29:D29"/>
    <mergeCell ref="A16:G16"/>
    <mergeCell ref="A32:A33"/>
    <mergeCell ref="G32:G33"/>
    <mergeCell ref="B32:D33"/>
    <mergeCell ref="B20:C20"/>
    <mergeCell ref="B18:C18"/>
    <mergeCell ref="B25:C25"/>
    <mergeCell ref="B22:C22"/>
    <mergeCell ref="B24:C24"/>
    <mergeCell ref="B30:D30"/>
    <mergeCell ref="A5:G5"/>
    <mergeCell ref="A6:B7"/>
    <mergeCell ref="F6:F7"/>
    <mergeCell ref="G6:G7"/>
    <mergeCell ref="C6:E7"/>
    <mergeCell ref="C1:G1"/>
    <mergeCell ref="C2:G2"/>
    <mergeCell ref="C3:G3"/>
    <mergeCell ref="C4:G4"/>
    <mergeCell ref="A1:B1"/>
    <mergeCell ref="A2:B2"/>
    <mergeCell ref="A3:B3"/>
    <mergeCell ref="A4:B4"/>
    <mergeCell ref="B31:D31"/>
    <mergeCell ref="B17:C17"/>
    <mergeCell ref="B28:C28"/>
    <mergeCell ref="B21:C21"/>
    <mergeCell ref="B23:C23"/>
    <mergeCell ref="B26:C26"/>
    <mergeCell ref="B27:C27"/>
    <mergeCell ref="B19:C19"/>
    <mergeCell ref="B15:C15"/>
    <mergeCell ref="B9:C9"/>
    <mergeCell ref="B10:C10"/>
    <mergeCell ref="B11:C11"/>
    <mergeCell ref="B12:C12"/>
    <mergeCell ref="B14:C14"/>
  </mergeCells>
  <hyperlinks>
    <hyperlink ref="B30" r:id="rId1" xr:uid="{00000000-0004-0000-0000-000000000000}"/>
  </hyperlinks>
  <pageMargins left="0.7" right="0.7" top="0.75" bottom="0.75" header="0.3" footer="0.3"/>
  <pageSetup paperSize="9" orientation="portrait" verticalDpi="36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2023-12-08T05:52:28Z</dcterms:modified>
</cp:coreProperties>
</file>