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Gorchuk Betkuchi, Guwahati\"/>
    </mc:Choice>
  </mc:AlternateContent>
  <xr:revisionPtr revIDLastSave="0" documentId="13_ncr:1_{19D5EEA4-888D-479F-A483-7534977B0C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44" i="1" s="1"/>
  <c r="I38" i="1"/>
  <c r="I39" i="1"/>
  <c r="I40" i="1"/>
  <c r="I41" i="1"/>
  <c r="I34" i="1" l="1"/>
  <c r="I33" i="1"/>
  <c r="I12" i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<sst xmlns="http://schemas.openxmlformats.org/spreadsheetml/2006/main" count="209" uniqueCount="156">
  <si>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</si>
  <si>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</si>
  <si>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</si>
  <si>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</si>
  <si>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</si>
  <si>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</si>
  <si>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</si>
  <si>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</si>
  <si>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</si>
  <si>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</si>
  <si>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</si>
  <si>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</si>
  <si>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</si>
  <si>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</si>
  <si>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</si>
  <si>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</si>
  <si>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</si>
  <si>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</si>
  <si>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</si>
  <si>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</si>
  <si>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</si>
  <si>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</si>
  <si>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</si>
  <si>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</si>
  <si>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</si>
  <si>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</si>
  <si>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</si>
  <si>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</si>
  <si>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</si>
  <si>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</si>
  <si>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</si>
  <si>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</si>
  <si>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</si>
  <si>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</si>
  <si>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</si>
  <si>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</si>
  <si>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</si>
  <si>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</si>
  <si>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</si>
  <si>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</si>
  <si>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</si>
  <si>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</si>
  <si>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</si>
  <si>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</si>
  <si>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</si>
  <si>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</si>
  <si>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</si>
  <si>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</si>
  <si>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</si>
  <si>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</si>
  <si>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</si>
  <si>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</si>
  <si>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</si>
  <si>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</si>
  <si>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</si>
  <si>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</si>
  <si>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</si>
  <si>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</si>
  <si>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</si>
  <si>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</si>
  <si>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</si>
  <si>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</si>
  <si>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</si>
  <si>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</si>
  <si>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</si>
  <si>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</si>
  <si>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</si>
  <si>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</si>
  <si>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</si>
  <si>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</si>
  <si>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</si>
  <si>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</si>
  <si>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</si>
  <si>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</si>
  <si>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</si>
  <si>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</si>
  <si>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</si>
  <si>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</si>
  <si>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</si>
  <si>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</si>
  <si>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</si>
  <si>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</si>
  <si>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</si>
  <si>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</si>
  <si>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</si>
  <si>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</si>
  <si>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</si>
  <si>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</si>
  <si>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</si>
  <si>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</si>
  <si>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</si>
  <si>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</si>
  <si>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</si>
  <si>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</si>
  <si>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</si>
  <si>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</si>
  <si>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</si>
  <si>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</si>
  <si>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</si>
  <si>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</si>
  <si>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</si>
  <si>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</si>
  <si>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</si>
  <si>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</si>
  <si>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</si>
  <si>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</si>
  <si>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</si>
  <si>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</si>
  <si>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</si>
  <si>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</si>
  <si>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</si>
  <si>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</si>
  <si>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</si>
  <si>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</si>
  <si>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</si>
  <si>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</si>
  <si>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</si>
  <si>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</si>
  <si>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</si>
  <si>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</si>
  <si>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</si>
  <si>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</si>
  <si>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</si>
  <si>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</si>
  <si>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</si>
  <si>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</si>
  <si>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</si>
  <si>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</si>
  <si>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</si>
  <si>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</si>
  <si>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</si>
  <si>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</si>
  <si>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</si>
  <si>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</si>
  <si>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</si>
  <si>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</si>
  <si>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</si>
  <si>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</si>
  <si>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</si>
  <si>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</si>
  <si>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</si>
  <si>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</si>
  <si>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</si>
  <si>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</si>
  <si>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</si>
  <si>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</si>
  <si>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</si>
  <si>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</si>
  <si>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</si>
  <si>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</si>
  <si>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</si>
  <si>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</si>
  <si>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</si>
  <si>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</si>
  <si>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Universal Metrowalk, Ground Floor, NH 37, Betkuchi, Guwahati-781035.</t>
  </si>
  <si>
    <t xml:space="preserve">Scaffolding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</si>
</sst>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19" zoomScaleNormal="100" zoomScaleSheetLayoutView="100" workbookViewId="0">
      <selection activeCell="L39" sqref="L39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45911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197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2</v>
      </c>
      <c r="G9" s="107"/>
      <c r="H9" s="69">
        <v>1550</v>
      </c>
      <c r="I9" s="84">
        <f>F9*H9</f>
        <v>3100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6</v>
      </c>
      <c r="G11" s="107"/>
      <c r="H11" s="69">
        <v>3200</v>
      </c>
      <c r="I11" s="84">
        <f>F11*H11</f>
        <v>19200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42</v>
      </c>
      <c r="G17" s="107"/>
      <c r="H17" s="69">
        <v>850</v>
      </c>
      <c r="I17" s="84">
        <f>F17*H17</f>
        <v>35700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94</v>
      </c>
      <c r="G21" s="107"/>
      <c r="H21" s="69">
        <v>1000</v>
      </c>
      <c r="I21" s="84">
        <f t="shared" si="0"/>
        <v>94000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150</v>
      </c>
      <c r="G27" s="107"/>
      <c r="H27" s="69">
        <v>160</v>
      </c>
      <c r="I27" s="84">
        <f t="shared" si="0"/>
        <v>24000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46</v>
      </c>
      <c r="G29" s="107"/>
      <c r="H29" s="69">
        <v>100</v>
      </c>
      <c r="I29" s="84">
        <f t="shared" si="0"/>
        <v>4600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86</v>
      </c>
      <c r="G30" s="107"/>
      <c r="H30" s="69">
        <v>120</v>
      </c>
      <c r="I30" s="84">
        <f t="shared" si="0"/>
        <v>10320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2</v>
      </c>
      <c r="G32" s="107"/>
      <c r="H32" s="69">
        <v>800</v>
      </c>
      <c r="I32" s="84">
        <f t="shared" si="0"/>
        <v>1600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6</v>
      </c>
      <c r="G34" s="107"/>
      <c r="H34" s="69">
        <v>1500</v>
      </c>
      <c r="I34" s="84">
        <f t="shared" si="0"/>
        <v>9000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>
        <v>5</v>
      </c>
      <c r="G37" s="107"/>
      <c r="H37" s="69">
        <v>1050</v>
      </c>
      <c r="I37" s="84">
        <f t="shared" si="0"/>
        <v>5250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6</v>
      </c>
      <c r="G39" s="107"/>
      <c r="H39" s="69">
        <v>1800</v>
      </c>
      <c r="I39" s="84">
        <f t="shared" si="0"/>
        <v>10800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2</v>
      </c>
      <c r="G41" s="107"/>
      <c r="H41" s="69">
        <v>5400</v>
      </c>
      <c r="I41" s="84">
        <f t="shared" si="0"/>
        <v>10800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320</v>
      </c>
      <c r="G42" s="107"/>
      <c r="H42" s="69">
        <v>245</v>
      </c>
      <c r="I42" s="84">
        <f t="shared" ref="I42" si="1">F42*H42</f>
        <v>78400</v>
      </c>
      <c r="J42" s="85"/>
    </row>
    <row r="43" spans="1:10" ht="15.6" x14ac:dyDescent="0.3">
      <c r="A43" s="72">
        <v>14</v>
      </c>
      <c r="B43" s="198" t="s">
        <v>155</v>
      </c>
      <c r="C43" s="199"/>
      <c r="D43" s="200"/>
      <c r="E43" s="72" t="s">
        <v>10</v>
      </c>
      <c r="F43" s="106">
        <v>1</v>
      </c>
      <c r="G43" s="107"/>
      <c r="H43" s="69">
        <v>15000</v>
      </c>
      <c r="I43" s="201">
        <v>15000</v>
      </c>
      <c r="J43" s="202"/>
    </row>
    <row r="44" spans="1:10" ht="15.6" x14ac:dyDescent="0.3">
      <c r="A44" s="75" t="s">
        <v>65</v>
      </c>
      <c r="B44" s="92" t="s">
        <v>66</v>
      </c>
      <c r="C44" s="93"/>
      <c r="D44" s="94"/>
      <c r="E44" s="77"/>
      <c r="F44" s="156"/>
      <c r="G44" s="157"/>
      <c r="H44" s="71"/>
      <c r="I44" s="142">
        <f>SUM(I9:J43)</f>
        <v>321770</v>
      </c>
      <c r="J44" s="143"/>
    </row>
    <row r="45" spans="1:10" ht="15.6" x14ac:dyDescent="0.3">
      <c r="A45" s="72" t="s">
        <v>67</v>
      </c>
      <c r="B45" s="86" t="s">
        <v>68</v>
      </c>
      <c r="C45" s="87"/>
      <c r="D45" s="88"/>
      <c r="E45" s="78" t="s">
        <v>69</v>
      </c>
      <c r="F45" s="146">
        <v>0.18</v>
      </c>
      <c r="G45" s="147"/>
      <c r="H45" s="72"/>
      <c r="I45" s="84">
        <f>F45*I44</f>
        <v>57918.6</v>
      </c>
      <c r="J45" s="85"/>
    </row>
    <row r="46" spans="1:10" ht="16.2" thickBot="1" x14ac:dyDescent="0.35">
      <c r="A46" s="20" t="s">
        <v>70</v>
      </c>
      <c r="B46" s="133" t="s">
        <v>99</v>
      </c>
      <c r="C46" s="134"/>
      <c r="D46" s="135"/>
      <c r="E46" s="79"/>
      <c r="F46" s="148"/>
      <c r="G46" s="149"/>
      <c r="H46" s="80"/>
      <c r="I46" s="144">
        <f>I45+I44</f>
        <v>379688.6</v>
      </c>
      <c r="J46" s="145"/>
    </row>
    <row r="47" spans="1:10" ht="14.4" thickBot="1" x14ac:dyDescent="0.35">
      <c r="A47" s="81" t="s">
        <v>70</v>
      </c>
      <c r="B47" s="128"/>
      <c r="C47" s="129"/>
      <c r="D47" s="129"/>
      <c r="E47" s="129"/>
      <c r="F47" s="129"/>
      <c r="G47" s="130"/>
      <c r="H47" s="82"/>
      <c r="I47" s="131"/>
      <c r="J47" s="132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141" t="s">
        <v>76</v>
      </c>
      <c r="D54" s="141"/>
      <c r="E54" s="141"/>
      <c r="F54" s="141"/>
      <c r="G54" s="141"/>
      <c r="H54" s="141"/>
      <c r="I54" s="141"/>
      <c r="J54" s="141"/>
    </row>
    <row r="55" spans="1:10" s="12" customFormat="1" ht="15" customHeight="1" x14ac:dyDescent="0.3">
      <c r="A55" s="11"/>
      <c r="B55" s="13" t="s">
        <v>77</v>
      </c>
      <c r="C55" s="141"/>
      <c r="D55" s="141"/>
      <c r="E55" s="141"/>
      <c r="F55" s="141"/>
      <c r="G55" s="141"/>
      <c r="H55" s="141"/>
      <c r="I55" s="141"/>
      <c r="J55" s="141"/>
    </row>
    <row r="56" spans="1:10" s="12" customFormat="1" x14ac:dyDescent="0.3">
      <c r="A56" s="11"/>
      <c r="B56" s="13" t="s">
        <v>78</v>
      </c>
      <c r="C56" s="150"/>
      <c r="D56" s="150"/>
      <c r="E56" s="150"/>
      <c r="F56" s="150"/>
      <c r="G56" s="150"/>
      <c r="H56" s="150"/>
      <c r="I56" s="150"/>
      <c r="J56" s="150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51" t="s">
        <v>79</v>
      </c>
      <c r="C59" s="152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87</v>
      </c>
      <c r="C60" s="137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80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81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82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83</v>
      </c>
      <c r="C64" s="138"/>
      <c r="D64" s="139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36" t="s">
        <v>84</v>
      </c>
      <c r="C65" s="138"/>
      <c r="D65" s="155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53" t="s">
        <v>85</v>
      </c>
      <c r="C66" s="154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6" t="s">
        <v>86</v>
      </c>
      <c r="C67" s="17"/>
      <c r="D67" s="139"/>
      <c r="E67" s="139"/>
      <c r="F67" s="139"/>
      <c r="G67" s="139"/>
      <c r="H67" s="139"/>
      <c r="I67" s="139"/>
      <c r="J67" s="140"/>
    </row>
    <row r="68" spans="1:10" s="12" customFormat="1" ht="16.5" customHeight="1" thickTop="1" thickBot="1" x14ac:dyDescent="0.35">
      <c r="A68" s="11"/>
      <c r="B68" s="153" t="s">
        <v>88</v>
      </c>
      <c r="C68" s="154"/>
      <c r="D68" s="139"/>
      <c r="E68" s="139"/>
      <c r="F68" s="139"/>
      <c r="G68" s="139"/>
      <c r="H68" s="139"/>
      <c r="I68" s="139"/>
      <c r="J68" s="140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3:G43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4" sqref="H14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>
        <v>2</v>
      </c>
      <c r="I2" s="30">
        <v>8311</v>
      </c>
      <c r="J2" s="31">
        <f>I2+I3</f>
        <v>24500</v>
      </c>
      <c r="K2" s="66">
        <f>J2*H2</f>
        <v>49000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>
        <v>2</v>
      </c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>
        <v>6</v>
      </c>
      <c r="I12" s="30">
        <v>27000</v>
      </c>
      <c r="J12" s="168">
        <f t="shared" ref="J12" si="4">(I12+I13+I14)</f>
        <v>54300</v>
      </c>
      <c r="K12" s="171">
        <f>J12*H12</f>
        <v>325800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>
        <v>6</v>
      </c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>
        <v>6</v>
      </c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374800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104944.00000000001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22</v>
      </c>
      <c r="I24" s="35"/>
      <c r="J24" s="35"/>
      <c r="K24" s="65">
        <f>K23+K22</f>
        <v>479744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2025-09-11T05:30:09Z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