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11895"/>
  </bookViews>
  <sheets>
    <sheet name="BOQ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1" i="1" l="1"/>
  <c r="G22" i="1"/>
  <c r="G23" i="1"/>
  <c r="G24" i="1"/>
  <c r="G25" i="1"/>
  <c r="G26" i="1"/>
  <c r="G27" i="1"/>
  <c r="G28" i="1"/>
  <c r="G29" i="1"/>
  <c r="G13" i="1" l="1"/>
  <c r="G14" i="1" s="1"/>
  <c r="G12" i="1" l="1"/>
  <c r="G37" i="1" l="1"/>
  <c r="G38" i="1" s="1"/>
  <c r="G20" i="1" l="1"/>
  <c r="G30" i="1" s="1"/>
  <c r="G19" i="1"/>
  <c r="G11" i="1" l="1"/>
  <c r="G31" i="1" l="1"/>
  <c r="G32" i="1" s="1"/>
  <c r="G15" i="1" l="1"/>
  <c r="G16" i="1" s="1"/>
  <c r="G33" i="1" s="1"/>
</calcChain>
</file>

<file path=xl/sharedStrings.xml><?xml version="1.0" encoding="utf-8"?>
<sst xmlns="http://schemas.openxmlformats.org/spreadsheetml/2006/main" count="100" uniqueCount="84">
  <si>
    <t>DETAILS  OF MACHINES</t>
  </si>
  <si>
    <t>UNIT</t>
  </si>
  <si>
    <t>QTY.</t>
  </si>
  <si>
    <t>BASIC RATE</t>
  </si>
  <si>
    <t>AMOUNT</t>
  </si>
  <si>
    <t>Nos.</t>
  </si>
  <si>
    <t>A</t>
  </si>
  <si>
    <t>TOTAL BASIC HIGH SIDE</t>
  </si>
  <si>
    <t>PARTICULARS</t>
  </si>
  <si>
    <t>B</t>
  </si>
  <si>
    <t xml:space="preserve">Sr. No. </t>
  </si>
  <si>
    <t>C</t>
  </si>
  <si>
    <t>Total High Side Value</t>
  </si>
  <si>
    <t>Total Low Side Value</t>
  </si>
  <si>
    <t>GST@ 18%</t>
  </si>
  <si>
    <t>TOTAL BASIC LOW SIDE</t>
  </si>
  <si>
    <t>Mtrs.</t>
  </si>
  <si>
    <t>Client Name</t>
  </si>
  <si>
    <t>Date :-</t>
  </si>
  <si>
    <t>Company Name :-</t>
  </si>
  <si>
    <t>Sr. No.</t>
  </si>
  <si>
    <t>D</t>
  </si>
  <si>
    <t>E</t>
  </si>
  <si>
    <t>F</t>
  </si>
  <si>
    <t>G</t>
  </si>
  <si>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</si>
  <si>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</si>
  <si>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</si>
  <si>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</si>
  <si>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</si>
  <si>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</si>
  <si>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</si>
  <si>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</si>
  <si>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Note:-</t>
  </si>
  <si>
    <t>The above quotation (Quantity &amp; Numbers) is basis identified ODU &amp; IDU placement</t>
  </si>
  <si>
    <t>Any change in ODU or IDU will result in change of Quotation (Quantity or Numbers) and therefore rates</t>
  </si>
  <si>
    <t>Drain Pump or any item not listed if required will cost extra</t>
  </si>
  <si>
    <t>In case of any additional item not listed above or additional quantity of listed items is required at the time of implimentation will be charged extra post seeking required approvals</t>
  </si>
  <si>
    <t>Lifting and Shifting if required will be Extra</t>
  </si>
  <si>
    <t>Any additional taxes if applicable will be extra</t>
  </si>
  <si>
    <t>Any Civil Work is not in our scope. If required will be charged extra</t>
  </si>
  <si>
    <t>This is Estimated Quotation post site survey, Billing will be as per actuals</t>
  </si>
  <si>
    <t xml:space="preserve">Cosmos Bank </t>
  </si>
  <si>
    <t>1</t>
  </si>
  <si>
    <t>2</t>
  </si>
  <si>
    <t>3</t>
  </si>
  <si>
    <t>4</t>
  </si>
  <si>
    <t>5</t>
  </si>
  <si>
    <t>TOTAL VALUE HIGH SIDE + LOW SIDE  (C + F)</t>
  </si>
  <si>
    <t>Refrigeration Piping Hi-Wall Split AC</t>
  </si>
  <si>
    <t>Machine order is to be placed in the name of Daikin Airconditioning India Pvt Ltd</t>
  </si>
  <si>
    <t>Sr no</t>
  </si>
  <si>
    <t>Description</t>
  </si>
  <si>
    <t>Unit</t>
  </si>
  <si>
    <t>Nos</t>
  </si>
  <si>
    <t>Rate</t>
  </si>
  <si>
    <t>Amount</t>
  </si>
  <si>
    <t xml:space="preserve">Buy Back of Hiwall unit </t>
  </si>
  <si>
    <t>Total</t>
  </si>
  <si>
    <t>GST @ 18%</t>
  </si>
  <si>
    <t>09.01.2026</t>
  </si>
  <si>
    <t xml:space="preserve">Dismantling of Existing unit of Hiwall unit </t>
  </si>
  <si>
    <t xml:space="preserve">Standard Installation of Hi Wall Unit - 1.0TR </t>
  </si>
  <si>
    <t xml:space="preserve">Standard Installation of Hi Wall Unit - 1.5TR </t>
  </si>
  <si>
    <t>6</t>
  </si>
  <si>
    <t>Interconnecting Cable Indoor &amp; Outdoor for 4Core x 2.5Sqmm
Hi-Wal</t>
  </si>
  <si>
    <t>Drain Pipe - 25mm Thick Hard PVC</t>
  </si>
  <si>
    <t xml:space="preserve">Drain Pump </t>
  </si>
  <si>
    <t>7</t>
  </si>
  <si>
    <t>8</t>
  </si>
  <si>
    <t>9</t>
  </si>
  <si>
    <t>Low Side Work</t>
  </si>
  <si>
    <t>High Side Work</t>
  </si>
  <si>
    <t>Daikin - 1tr 3 Star Inv Split (FTKL35UV16W)</t>
  </si>
  <si>
    <t>Daikin - 1.5tr 3 Star Inv Split (FTKL50UV16V)</t>
  </si>
  <si>
    <t>Site Address:  M V Road Matushree CHS Ltd., 196, Sir M.V. Road, Andheri (East), Mumbai- 400069.</t>
  </si>
  <si>
    <t xml:space="preserve">Standard Installation of Hi Wall Unit - 1.8TR </t>
  </si>
  <si>
    <t>Fabrication Triple Decker Stand for Outdoor unit</t>
  </si>
  <si>
    <t>AC Timer</t>
  </si>
  <si>
    <t>10</t>
  </si>
  <si>
    <t>11</t>
  </si>
  <si>
    <t>Existing Stand Modification</t>
  </si>
  <si>
    <t>Daikin - 1.8tr 3 Star Inv Split (FTKL60UV16U)</t>
  </si>
  <si>
    <t>L/S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</si>
</sst>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6" fillId="0" borderId="0"/>
  </cellStyleXfs>
  <cellXfs count="109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3" xfId="0" quotePrefix="1" applyFont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wrapText="1"/>
    </xf>
    <xf numFmtId="0" fontId="5" fillId="4" borderId="0" xfId="0" applyFont="1" applyFill="1" applyBorder="1" applyAlignment="1">
      <alignment horizontal="center" vertical="center"/>
    </xf>
    <xf numFmtId="0" fontId="5" fillId="4" borderId="0" xfId="0" applyFont="1" applyFill="1" applyBorder="1" applyAlignment="1">
      <alignment horizontal="center" vertical="center" wrapText="1"/>
    </xf>
    <xf numFmtId="0" fontId="0" fillId="4" borderId="0" xfId="0" applyFill="1"/>
    <xf numFmtId="0" fontId="0" fillId="0" borderId="0" xfId="0" applyAlignment="1"/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5" fillId="4" borderId="29" xfId="0" applyFont="1" applyFill="1" applyBorder="1" applyAlignment="1">
      <alignment horizontal="center" vertical="center"/>
    </xf>
    <xf numFmtId="0" fontId="0" fillId="0" borderId="30" xfId="0" applyBorder="1" applyAlignment="1">
      <alignment horizontal="center"/>
    </xf>
    <xf numFmtId="0" fontId="0" fillId="0" borderId="31" xfId="0" applyBorder="1" applyAlignment="1">
      <alignment horizontal="center"/>
    </xf>
    <xf numFmtId="0" fontId="5" fillId="0" borderId="15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5" fillId="0" borderId="16" xfId="1" applyFont="1" applyBorder="1" applyAlignment="1">
      <alignment horizontal="center" vertical="center" wrapText="1"/>
    </xf>
    <xf numFmtId="0" fontId="7" fillId="0" borderId="37" xfId="0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/>
    </xf>
    <xf numFmtId="0" fontId="1" fillId="0" borderId="15" xfId="0" quotePrefix="1" applyFont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/>
    </xf>
    <xf numFmtId="0" fontId="6" fillId="3" borderId="22" xfId="0" applyFont="1" applyFill="1" applyBorder="1" applyAlignment="1">
      <alignment horizontal="center" vertical="center" wrapText="1"/>
    </xf>
    <xf numFmtId="0" fontId="6" fillId="3" borderId="23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left" wrapText="1"/>
    </xf>
    <xf numFmtId="0" fontId="0" fillId="0" borderId="35" xfId="0" applyBorder="1" applyAlignment="1">
      <alignment horizontal="center"/>
    </xf>
    <xf numFmtId="0" fontId="0" fillId="0" borderId="36" xfId="0" applyBorder="1" applyAlignment="1">
      <alignment horizontal="center"/>
    </xf>
    <xf numFmtId="0" fontId="5" fillId="0" borderId="1" xfId="1" applyFont="1" applyBorder="1" applyAlignment="1">
      <alignment horizontal="center" vertical="center"/>
    </xf>
    <xf numFmtId="0" fontId="16" fillId="0" borderId="38" xfId="0" applyFont="1" applyBorder="1" applyAlignment="1">
      <alignment horizontal="center"/>
    </xf>
    <xf numFmtId="0" fontId="0" fillId="0" borderId="39" xfId="0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0" fontId="8" fillId="3" borderId="21" xfId="0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8" fillId="3" borderId="27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/>
    </xf>
    <xf numFmtId="0" fontId="15" fillId="2" borderId="22" xfId="0" applyFont="1" applyFill="1" applyBorder="1" applyAlignment="1">
      <alignment horizontal="center" vertical="center"/>
    </xf>
    <xf numFmtId="0" fontId="15" fillId="2" borderId="23" xfId="0" applyFont="1" applyFill="1" applyBorder="1" applyAlignment="1">
      <alignment horizontal="center" vertical="center"/>
    </xf>
    <xf numFmtId="0" fontId="15" fillId="2" borderId="2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vertical="top" wrapText="1"/>
    </xf>
    <xf numFmtId="0" fontId="7" fillId="2" borderId="18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20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26" xfId="0" applyFont="1" applyFill="1" applyBorder="1" applyAlignment="1">
      <alignment horizontal="center" vertical="center"/>
    </xf>
    <xf numFmtId="0" fontId="8" fillId="3" borderId="25" xfId="0" applyFont="1" applyFill="1" applyBorder="1" applyAlignment="1">
      <alignment horizontal="center" vertical="center"/>
    </xf>
    <xf numFmtId="0" fontId="8" fillId="3" borderId="28" xfId="0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257527</xdr:colOff>
      <xdr:row>0</xdr:row>
      <xdr:rowOff>215195</xdr:rowOff>
    </xdr:from>
    <xdr:to>
      <xdr:col>1</xdr:col>
      <xdr:colOff>1315861</xdr:colOff>
      <xdr:row>2</xdr:row>
      <xdr:rowOff>261055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57527" y="215195"/>
          <a:ext cx="1534584" cy="7443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9"/>
  <sheetViews>
    <sheetView showGridLines="0" tabSelected="1" zoomScale="90" zoomScaleNormal="90" workbookViewId="0">
      <selection activeCell="G19" sqref="G19:G29"/>
    </sheetView>
  </sheetViews>
  <sheetFormatPr defaultRowHeight="15" x14ac:dyDescent="0.25"/>
  <cols>
    <col min="1" max="1" width="7.140625" customWidth="1"/>
    <col min="2" max="2" width="20" customWidth="1"/>
    <col min="3" max="3" width="42.42578125" customWidth="1"/>
    <col min="4" max="4" width="14.42578125" customWidth="1"/>
    <col min="5" max="5" width="13.140625" customWidth="1"/>
    <col min="6" max="6" width="18.42578125" customWidth="1"/>
    <col min="7" max="7" width="21" customWidth="1"/>
  </cols>
  <sheetData>
    <row r="1" spans="1:7" ht="27.75" x14ac:dyDescent="0.25">
      <c r="A1" s="92" t="s">
        <v>25</v>
      </c>
      <c r="B1" s="84"/>
      <c r="C1" s="84" t="s">
        <v>26</v>
      </c>
      <c r="D1" s="84"/>
      <c r="E1" s="84"/>
      <c r="F1" s="84"/>
      <c r="G1" s="85"/>
    </row>
    <row r="2" spans="1:7" ht="27.75" x14ac:dyDescent="0.25">
      <c r="A2" s="93" t="s">
        <v>27</v>
      </c>
      <c r="B2" s="86"/>
      <c r="C2" s="86" t="s">
        <v>28</v>
      </c>
      <c r="D2" s="86"/>
      <c r="E2" s="86"/>
      <c r="F2" s="86"/>
      <c r="G2" s="87"/>
    </row>
    <row r="3" spans="1:7" ht="21" customHeight="1" x14ac:dyDescent="0.25">
      <c r="A3" s="94" t="s">
        <v>29</v>
      </c>
      <c r="B3" s="88"/>
      <c r="C3" s="88" t="s">
        <v>30</v>
      </c>
      <c r="D3" s="88"/>
      <c r="E3" s="88"/>
      <c r="F3" s="88"/>
      <c r="G3" s="89"/>
    </row>
    <row r="4" spans="1:7" ht="22.5" customHeight="1" thickBot="1" x14ac:dyDescent="0.3">
      <c r="A4" s="95" t="s">
        <v>31</v>
      </c>
      <c r="B4" s="90"/>
      <c r="C4" s="90" t="s">
        <v>32</v>
      </c>
      <c r="D4" s="90"/>
      <c r="E4" s="90"/>
      <c r="F4" s="90"/>
      <c r="G4" s="91"/>
    </row>
    <row r="5" spans="1:7" ht="19.5" thickBot="1" x14ac:dyDescent="0.3">
      <c r="A5" s="96" t="s">
        <v>17</v>
      </c>
      <c r="B5" s="97"/>
      <c r="C5" s="97"/>
      <c r="D5" s="97"/>
      <c r="E5" s="97"/>
      <c r="F5" s="97"/>
      <c r="G5" s="98"/>
    </row>
    <row r="6" spans="1:7" ht="15" customHeight="1" x14ac:dyDescent="0.25">
      <c r="A6" s="99" t="s">
        <v>19</v>
      </c>
      <c r="B6" s="100"/>
      <c r="C6" s="61" t="s">
        <v>42</v>
      </c>
      <c r="D6" s="62"/>
      <c r="E6" s="63"/>
      <c r="F6" s="99" t="s">
        <v>18</v>
      </c>
      <c r="G6" s="103" t="s">
        <v>60</v>
      </c>
    </row>
    <row r="7" spans="1:7" ht="15" customHeight="1" thickBot="1" x14ac:dyDescent="0.3">
      <c r="A7" s="101"/>
      <c r="B7" s="102"/>
      <c r="C7" s="64"/>
      <c r="D7" s="65"/>
      <c r="E7" s="66"/>
      <c r="F7" s="101"/>
      <c r="G7" s="104"/>
    </row>
    <row r="8" spans="1:7" s="21" customFormat="1" ht="20.25" customHeight="1" thickBot="1" x14ac:dyDescent="0.3">
      <c r="A8" s="67" t="s">
        <v>75</v>
      </c>
      <c r="B8" s="68"/>
      <c r="C8" s="68"/>
      <c r="D8" s="68"/>
      <c r="E8" s="68"/>
      <c r="F8" s="68"/>
      <c r="G8" s="69"/>
    </row>
    <row r="9" spans="1:7" s="21" customFormat="1" ht="20.25" customHeight="1" thickBot="1" x14ac:dyDescent="0.3">
      <c r="A9" s="48" t="s">
        <v>72</v>
      </c>
      <c r="B9" s="49"/>
      <c r="C9" s="49"/>
      <c r="D9" s="49"/>
      <c r="E9" s="49"/>
      <c r="F9" s="49"/>
      <c r="G9" s="50"/>
    </row>
    <row r="10" spans="1:7" x14ac:dyDescent="0.25">
      <c r="A10" s="12" t="s">
        <v>20</v>
      </c>
      <c r="B10" s="105" t="s">
        <v>0</v>
      </c>
      <c r="C10" s="106"/>
      <c r="D10" s="13" t="s">
        <v>1</v>
      </c>
      <c r="E10" s="13" t="s">
        <v>2</v>
      </c>
      <c r="F10" s="13" t="s">
        <v>3</v>
      </c>
      <c r="G10" s="14" t="s">
        <v>4</v>
      </c>
    </row>
    <row r="11" spans="1:7" x14ac:dyDescent="0.25">
      <c r="A11" s="37">
        <v>1</v>
      </c>
      <c r="B11" s="53" t="s">
        <v>73</v>
      </c>
      <c r="C11" s="53"/>
      <c r="D11" s="1" t="s">
        <v>5</v>
      </c>
      <c r="E11" s="1">
        <v>3</v>
      </c>
      <c r="F11" s="36">
        <v>26000</v>
      </c>
      <c r="G11" s="38">
        <f t="shared" ref="G11:G12" si="0">F11*E11</f>
        <v>78000</v>
      </c>
    </row>
    <row r="12" spans="1:7" x14ac:dyDescent="0.25">
      <c r="A12" s="37">
        <v>2</v>
      </c>
      <c r="B12" s="53" t="s">
        <v>74</v>
      </c>
      <c r="C12" s="53"/>
      <c r="D12" s="1" t="s">
        <v>5</v>
      </c>
      <c r="E12" s="1">
        <v>1</v>
      </c>
      <c r="F12" s="36">
        <v>29500</v>
      </c>
      <c r="G12" s="38">
        <f t="shared" si="0"/>
        <v>29500</v>
      </c>
    </row>
    <row r="13" spans="1:7" x14ac:dyDescent="0.25">
      <c r="A13" s="37">
        <v>3</v>
      </c>
      <c r="B13" s="53" t="s">
        <v>82</v>
      </c>
      <c r="C13" s="53"/>
      <c r="D13" s="1" t="s">
        <v>5</v>
      </c>
      <c r="E13" s="1">
        <v>2</v>
      </c>
      <c r="F13" s="36">
        <v>38000</v>
      </c>
      <c r="G13" s="38">
        <f t="shared" ref="G13" si="1">F13*E13</f>
        <v>76000</v>
      </c>
    </row>
    <row r="14" spans="1:7" x14ac:dyDescent="0.25">
      <c r="A14" s="15" t="s">
        <v>6</v>
      </c>
      <c r="B14" s="70" t="s">
        <v>7</v>
      </c>
      <c r="C14" s="70"/>
      <c r="D14" s="16"/>
      <c r="E14" s="17"/>
      <c r="F14" s="17"/>
      <c r="G14" s="44">
        <f>SUM(G11:G13)</f>
        <v>183500</v>
      </c>
    </row>
    <row r="15" spans="1:7" x14ac:dyDescent="0.25">
      <c r="A15" s="4" t="s">
        <v>9</v>
      </c>
      <c r="B15" s="83" t="s">
        <v>59</v>
      </c>
      <c r="C15" s="83"/>
      <c r="D15" s="2"/>
      <c r="E15" s="3"/>
      <c r="F15" s="3"/>
      <c r="G15" s="45">
        <f>G14*18%</f>
        <v>33030</v>
      </c>
    </row>
    <row r="16" spans="1:7" ht="15.75" thickBot="1" x14ac:dyDescent="0.3">
      <c r="A16" s="6" t="s">
        <v>11</v>
      </c>
      <c r="B16" s="79" t="s">
        <v>12</v>
      </c>
      <c r="C16" s="79"/>
      <c r="D16" s="7"/>
      <c r="E16" s="8"/>
      <c r="F16" s="8"/>
      <c r="G16" s="46">
        <f>SUM(G14:G15)</f>
        <v>216530</v>
      </c>
    </row>
    <row r="17" spans="1:7" ht="20.45" customHeight="1" thickBot="1" x14ac:dyDescent="0.3">
      <c r="A17" s="48" t="s">
        <v>71</v>
      </c>
      <c r="B17" s="49"/>
      <c r="C17" s="49"/>
      <c r="D17" s="49"/>
      <c r="E17" s="49"/>
      <c r="F17" s="49"/>
      <c r="G17" s="50"/>
    </row>
    <row r="18" spans="1:7" ht="16.5" customHeight="1" x14ac:dyDescent="0.25">
      <c r="A18" s="39" t="s">
        <v>10</v>
      </c>
      <c r="B18" s="81" t="s">
        <v>8</v>
      </c>
      <c r="C18" s="81"/>
      <c r="D18" s="13" t="s">
        <v>1</v>
      </c>
      <c r="E18" s="13" t="s">
        <v>2</v>
      </c>
      <c r="F18" s="13" t="s">
        <v>3</v>
      </c>
      <c r="G18" s="14" t="s">
        <v>4</v>
      </c>
    </row>
    <row r="19" spans="1:7" ht="18" customHeight="1" x14ac:dyDescent="0.25">
      <c r="A19" s="40" t="s">
        <v>43</v>
      </c>
      <c r="B19" s="82" t="s">
        <v>61</v>
      </c>
      <c r="C19" s="82"/>
      <c r="D19" s="1" t="s">
        <v>5</v>
      </c>
      <c r="E19" s="10">
        <v>3</v>
      </c>
      <c r="F19" s="10">
        <v>1000</v>
      </c>
      <c r="G19" s="38">
        <f>F19*E19</f>
        <v>3000</v>
      </c>
    </row>
    <row r="20" spans="1:7" x14ac:dyDescent="0.25">
      <c r="A20" s="11" t="s">
        <v>44</v>
      </c>
      <c r="B20" s="107" t="s">
        <v>62</v>
      </c>
      <c r="C20" s="108"/>
      <c r="D20" s="1" t="s">
        <v>5</v>
      </c>
      <c r="E20" s="10">
        <v>3</v>
      </c>
      <c r="F20" s="10">
        <v>1500</v>
      </c>
      <c r="G20" s="9">
        <f t="shared" ref="G20:G29" si="2">F20*E20</f>
        <v>4500</v>
      </c>
    </row>
    <row r="21" spans="1:7" x14ac:dyDescent="0.25">
      <c r="A21" s="11" t="s">
        <v>45</v>
      </c>
      <c r="B21" s="107" t="s">
        <v>63</v>
      </c>
      <c r="C21" s="108"/>
      <c r="D21" s="1" t="s">
        <v>5</v>
      </c>
      <c r="E21" s="10">
        <v>1</v>
      </c>
      <c r="F21" s="10">
        <v>1500</v>
      </c>
      <c r="G21" s="9">
        <f t="shared" si="2"/>
        <v>1500</v>
      </c>
    </row>
    <row r="22" spans="1:7" x14ac:dyDescent="0.25">
      <c r="A22" s="11" t="s">
        <v>46</v>
      </c>
      <c r="B22" s="107" t="s">
        <v>76</v>
      </c>
      <c r="C22" s="108"/>
      <c r="D22" s="1" t="s">
        <v>5</v>
      </c>
      <c r="E22" s="10">
        <v>2</v>
      </c>
      <c r="F22" s="10">
        <v>1500</v>
      </c>
      <c r="G22" s="9">
        <f t="shared" si="2"/>
        <v>3000</v>
      </c>
    </row>
    <row r="23" spans="1:7" ht="17.45" customHeight="1" x14ac:dyDescent="0.25">
      <c r="A23" s="11" t="s">
        <v>47</v>
      </c>
      <c r="B23" s="51" t="s">
        <v>49</v>
      </c>
      <c r="C23" s="51"/>
      <c r="D23" s="1" t="s">
        <v>16</v>
      </c>
      <c r="E23" s="10">
        <v>90</v>
      </c>
      <c r="F23" s="10">
        <v>1050</v>
      </c>
      <c r="G23" s="9">
        <f t="shared" si="2"/>
        <v>94500</v>
      </c>
    </row>
    <row r="24" spans="1:7" x14ac:dyDescent="0.25">
      <c r="A24" s="11" t="s">
        <v>64</v>
      </c>
      <c r="B24" s="51" t="s">
        <v>65</v>
      </c>
      <c r="C24" s="52"/>
      <c r="D24" s="1" t="s">
        <v>16</v>
      </c>
      <c r="E24" s="10">
        <v>110</v>
      </c>
      <c r="F24" s="10">
        <v>140</v>
      </c>
      <c r="G24" s="9">
        <f t="shared" si="2"/>
        <v>15400</v>
      </c>
    </row>
    <row r="25" spans="1:7" x14ac:dyDescent="0.25">
      <c r="A25" s="11" t="s">
        <v>68</v>
      </c>
      <c r="B25" s="51" t="s">
        <v>66</v>
      </c>
      <c r="C25" s="52"/>
      <c r="D25" s="1" t="s">
        <v>16</v>
      </c>
      <c r="E25" s="23">
        <v>30</v>
      </c>
      <c r="F25" s="23">
        <v>120</v>
      </c>
      <c r="G25" s="9">
        <f t="shared" si="2"/>
        <v>3600</v>
      </c>
    </row>
    <row r="26" spans="1:7" x14ac:dyDescent="0.25">
      <c r="A26" s="11" t="s">
        <v>69</v>
      </c>
      <c r="B26" s="51" t="s">
        <v>67</v>
      </c>
      <c r="C26" s="52"/>
      <c r="D26" s="22" t="s">
        <v>5</v>
      </c>
      <c r="E26" s="23">
        <v>2</v>
      </c>
      <c r="F26" s="23">
        <v>6500</v>
      </c>
      <c r="G26" s="9">
        <f t="shared" si="2"/>
        <v>13000</v>
      </c>
    </row>
    <row r="27" spans="1:7" x14ac:dyDescent="0.25">
      <c r="A27" s="11" t="s">
        <v>70</v>
      </c>
      <c r="B27" s="51" t="s">
        <v>78</v>
      </c>
      <c r="C27" s="52"/>
      <c r="D27" s="22" t="s">
        <v>5</v>
      </c>
      <c r="E27" s="23">
        <v>1</v>
      </c>
      <c r="F27" s="23">
        <v>3000</v>
      </c>
      <c r="G27" s="9">
        <f t="shared" si="2"/>
        <v>3000</v>
      </c>
    </row>
    <row r="28" spans="1:7" ht="15" customHeight="1" x14ac:dyDescent="0.25">
      <c r="A28" s="11" t="s">
        <v>79</v>
      </c>
      <c r="B28" s="51" t="s">
        <v>77</v>
      </c>
      <c r="C28" s="52"/>
      <c r="D28" s="22" t="s">
        <v>83</v>
      </c>
      <c r="E28" s="23">
        <v>1</v>
      </c>
      <c r="F28" s="23">
        <v>17500</v>
      </c>
      <c r="G28" s="9">
        <f t="shared" si="2"/>
        <v>17500</v>
      </c>
    </row>
    <row r="29" spans="1:7" ht="17.25" customHeight="1" x14ac:dyDescent="0.25">
      <c r="A29" s="11" t="s">
        <v>80</v>
      </c>
      <c r="B29" s="51" t="s">
        <v>81</v>
      </c>
      <c r="C29" s="52"/>
      <c r="D29" s="22" t="s">
        <v>83</v>
      </c>
      <c r="E29" s="23">
        <v>1</v>
      </c>
      <c r="F29" s="23">
        <v>4000</v>
      </c>
      <c r="G29" s="9">
        <f t="shared" si="2"/>
        <v>4000</v>
      </c>
    </row>
    <row r="30" spans="1:7" x14ac:dyDescent="0.25">
      <c r="A30" s="41" t="s">
        <v>21</v>
      </c>
      <c r="B30" s="80" t="s">
        <v>15</v>
      </c>
      <c r="C30" s="80"/>
      <c r="D30" s="80"/>
      <c r="E30" s="42"/>
      <c r="F30" s="42"/>
      <c r="G30" s="43">
        <f>SUM(G19:G29)</f>
        <v>163000</v>
      </c>
    </row>
    <row r="31" spans="1:7" x14ac:dyDescent="0.25">
      <c r="A31" s="32" t="s">
        <v>22</v>
      </c>
      <c r="B31" s="77" t="s">
        <v>14</v>
      </c>
      <c r="C31" s="77"/>
      <c r="D31" s="77"/>
      <c r="E31" s="34"/>
      <c r="F31" s="34"/>
      <c r="G31" s="33">
        <f>G30*18%</f>
        <v>29340</v>
      </c>
    </row>
    <row r="32" spans="1:7" x14ac:dyDescent="0.25">
      <c r="A32" s="32" t="s">
        <v>23</v>
      </c>
      <c r="B32" s="78" t="s">
        <v>13</v>
      </c>
      <c r="C32" s="78"/>
      <c r="D32" s="78"/>
      <c r="E32" s="34"/>
      <c r="F32" s="34"/>
      <c r="G32" s="33">
        <f>SUM(G30:G31)</f>
        <v>192340</v>
      </c>
    </row>
    <row r="33" spans="1:7" x14ac:dyDescent="0.25">
      <c r="A33" s="71" t="s">
        <v>24</v>
      </c>
      <c r="B33" s="75" t="s">
        <v>48</v>
      </c>
      <c r="C33" s="75"/>
      <c r="D33" s="75"/>
      <c r="E33" s="34"/>
      <c r="F33" s="34"/>
      <c r="G33" s="73">
        <f>SUM(G16+G32)</f>
        <v>408870</v>
      </c>
    </row>
    <row r="34" spans="1:7" ht="15.75" thickBot="1" x14ac:dyDescent="0.3">
      <c r="A34" s="72"/>
      <c r="B34" s="76"/>
      <c r="C34" s="76"/>
      <c r="D34" s="76"/>
      <c r="E34" s="35"/>
      <c r="F34" s="35"/>
      <c r="G34" s="74"/>
    </row>
    <row r="35" spans="1:7" s="20" customFormat="1" ht="15.75" thickBot="1" x14ac:dyDescent="0.3">
      <c r="A35" s="18"/>
      <c r="B35" s="18"/>
      <c r="C35" s="18"/>
      <c r="D35" s="18"/>
      <c r="E35" s="18"/>
      <c r="F35" s="18"/>
      <c r="G35" s="19"/>
    </row>
    <row r="36" spans="1:7" s="20" customFormat="1" x14ac:dyDescent="0.25">
      <c r="A36" s="24" t="s">
        <v>51</v>
      </c>
      <c r="B36" s="54" t="s">
        <v>52</v>
      </c>
      <c r="C36" s="55"/>
      <c r="D36" s="25" t="s">
        <v>53</v>
      </c>
      <c r="E36" s="25" t="s">
        <v>54</v>
      </c>
      <c r="F36" s="25" t="s">
        <v>55</v>
      </c>
      <c r="G36" s="26" t="s">
        <v>56</v>
      </c>
    </row>
    <row r="37" spans="1:7" s="20" customFormat="1" ht="15.75" thickBot="1" x14ac:dyDescent="0.3">
      <c r="A37" s="27">
        <v>1</v>
      </c>
      <c r="B37" s="56" t="s">
        <v>57</v>
      </c>
      <c r="C37" s="56"/>
      <c r="D37" s="28" t="s">
        <v>54</v>
      </c>
      <c r="E37" s="31">
        <v>3</v>
      </c>
      <c r="F37" s="31">
        <v>2500</v>
      </c>
      <c r="G37" s="29">
        <f>F37*E37</f>
        <v>7500</v>
      </c>
    </row>
    <row r="38" spans="1:7" s="20" customFormat="1" ht="15.75" thickBot="1" x14ac:dyDescent="0.3">
      <c r="A38" s="57" t="s">
        <v>58</v>
      </c>
      <c r="B38" s="58"/>
      <c r="C38" s="58"/>
      <c r="D38" s="58"/>
      <c r="E38" s="58"/>
      <c r="F38" s="58"/>
      <c r="G38" s="30">
        <f>SUM(G37:G37)</f>
        <v>7500</v>
      </c>
    </row>
    <row r="40" spans="1:7" ht="15.75" x14ac:dyDescent="0.25">
      <c r="A40" s="59" t="s">
        <v>33</v>
      </c>
      <c r="B40" s="59"/>
      <c r="C40" s="59"/>
      <c r="D40" s="59"/>
      <c r="E40" s="59"/>
      <c r="F40" s="59"/>
    </row>
    <row r="41" spans="1:7" ht="15.75" x14ac:dyDescent="0.25">
      <c r="A41" s="5">
        <v>1</v>
      </c>
      <c r="B41" s="47" t="s">
        <v>34</v>
      </c>
      <c r="C41" s="47"/>
      <c r="D41" s="47"/>
      <c r="E41" s="47"/>
      <c r="F41" s="47"/>
    </row>
    <row r="42" spans="1:7" ht="15.75" x14ac:dyDescent="0.25">
      <c r="A42" s="5">
        <v>2</v>
      </c>
      <c r="B42" s="60" t="s">
        <v>35</v>
      </c>
      <c r="C42" s="60"/>
      <c r="D42" s="60"/>
      <c r="E42" s="60"/>
      <c r="F42" s="60"/>
    </row>
    <row r="43" spans="1:7" ht="15.75" x14ac:dyDescent="0.25">
      <c r="A43" s="5">
        <v>3</v>
      </c>
      <c r="B43" s="60" t="s">
        <v>36</v>
      </c>
      <c r="C43" s="60"/>
      <c r="D43" s="60"/>
      <c r="E43" s="60"/>
      <c r="F43" s="60"/>
    </row>
    <row r="44" spans="1:7" ht="32.1" customHeight="1" x14ac:dyDescent="0.25">
      <c r="A44" s="5">
        <v>4</v>
      </c>
      <c r="B44" s="60" t="s">
        <v>37</v>
      </c>
      <c r="C44" s="60"/>
      <c r="D44" s="60"/>
      <c r="E44" s="60"/>
      <c r="F44" s="60"/>
    </row>
    <row r="45" spans="1:7" ht="15.75" x14ac:dyDescent="0.25">
      <c r="A45" s="5">
        <v>5</v>
      </c>
      <c r="B45" s="47" t="s">
        <v>40</v>
      </c>
      <c r="C45" s="47"/>
      <c r="D45" s="47"/>
      <c r="E45" s="47"/>
      <c r="F45" s="47"/>
    </row>
    <row r="46" spans="1:7" ht="15.75" x14ac:dyDescent="0.25">
      <c r="A46" s="5">
        <v>6</v>
      </c>
      <c r="B46" s="47" t="s">
        <v>38</v>
      </c>
      <c r="C46" s="47"/>
      <c r="D46" s="47"/>
      <c r="E46" s="47"/>
      <c r="F46" s="47"/>
    </row>
    <row r="47" spans="1:7" ht="15.75" x14ac:dyDescent="0.25">
      <c r="A47" s="5">
        <v>7</v>
      </c>
      <c r="B47" s="47" t="s">
        <v>39</v>
      </c>
      <c r="C47" s="47"/>
      <c r="D47" s="47"/>
      <c r="E47" s="47"/>
      <c r="F47" s="47"/>
    </row>
    <row r="48" spans="1:7" ht="15.75" x14ac:dyDescent="0.25">
      <c r="A48" s="5">
        <v>8</v>
      </c>
      <c r="B48" s="47" t="s">
        <v>41</v>
      </c>
      <c r="C48" s="47"/>
      <c r="D48" s="47"/>
      <c r="E48" s="47"/>
      <c r="F48" s="47"/>
    </row>
    <row r="49" spans="1:6" ht="15.75" x14ac:dyDescent="0.25">
      <c r="A49" s="5">
        <v>9</v>
      </c>
      <c r="B49" s="47" t="s">
        <v>50</v>
      </c>
      <c r="C49" s="47"/>
      <c r="D49" s="47"/>
      <c r="E49" s="47"/>
      <c r="F49" s="47"/>
    </row>
  </sheetData>
  <mergeCells count="54">
    <mergeCell ref="A5:G5"/>
    <mergeCell ref="A6:B7"/>
    <mergeCell ref="F6:F7"/>
    <mergeCell ref="G6:G7"/>
    <mergeCell ref="B10:C10"/>
    <mergeCell ref="C1:G1"/>
    <mergeCell ref="C2:G2"/>
    <mergeCell ref="C3:G3"/>
    <mergeCell ref="C4:G4"/>
    <mergeCell ref="A1:B1"/>
    <mergeCell ref="A2:B2"/>
    <mergeCell ref="A3:B3"/>
    <mergeCell ref="A4:B4"/>
    <mergeCell ref="C6:E7"/>
    <mergeCell ref="A8:G8"/>
    <mergeCell ref="B14:C14"/>
    <mergeCell ref="A33:A34"/>
    <mergeCell ref="G33:G34"/>
    <mergeCell ref="B33:D34"/>
    <mergeCell ref="B24:C24"/>
    <mergeCell ref="B31:D31"/>
    <mergeCell ref="B32:D32"/>
    <mergeCell ref="B16:C16"/>
    <mergeCell ref="B30:D30"/>
    <mergeCell ref="A17:G17"/>
    <mergeCell ref="B18:C18"/>
    <mergeCell ref="B11:C11"/>
    <mergeCell ref="B19:C19"/>
    <mergeCell ref="B15:C15"/>
    <mergeCell ref="B49:F49"/>
    <mergeCell ref="B36:C36"/>
    <mergeCell ref="B37:C37"/>
    <mergeCell ref="A38:F38"/>
    <mergeCell ref="B46:F46"/>
    <mergeCell ref="B47:F47"/>
    <mergeCell ref="B48:F48"/>
    <mergeCell ref="A40:F40"/>
    <mergeCell ref="B41:F41"/>
    <mergeCell ref="B42:F42"/>
    <mergeCell ref="B43:F43"/>
    <mergeCell ref="B44:F44"/>
    <mergeCell ref="B45:F45"/>
    <mergeCell ref="A9:G9"/>
    <mergeCell ref="B29:C29"/>
    <mergeCell ref="B27:C27"/>
    <mergeCell ref="B13:C13"/>
    <mergeCell ref="B25:C25"/>
    <mergeCell ref="B26:C26"/>
    <mergeCell ref="B28:C28"/>
    <mergeCell ref="B12:C12"/>
    <mergeCell ref="B20:C20"/>
    <mergeCell ref="B23:C23"/>
    <mergeCell ref="B22:C22"/>
    <mergeCell ref="B21:C21"/>
  </mergeCells>
  <hyperlinks>
    <hyperlink ref="B31" r:id="rId1"/>
  </hyperlinks>
  <pageMargins left="0.7" right="0.7" top="0.75" bottom="0.75" header="0.3" footer="0.3"/>
  <pageSetup paperSize="9" orientation="portrait" verticalDpi="36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2026-01-09T07:13:10Z</dcterms:modified>
</cp:coreProperties>
</file>