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DAF35C6D-5827-4995-9313-790BEBB2145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ummary" sheetId="3" r:id="rId1"/>
    <sheet name="HIGH SIDE" sheetId="1" r:id="rId2"/>
    <sheet name="LOW SIDE" sheetId="2" r:id="rId3"/>
    <sheet name="TERMS AND CONDITIONS" sheetId="4" r:id="rId4"/>
  </sheets>
  <definedNames>
    <definedName name="_xlnm.Print_Area" localSheetId="1">'HIGH SIDE'!$A$1:$G$24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" l="1"/>
  <c r="G31" i="2"/>
  <c r="G33" i="2"/>
  <c r="G42" i="2"/>
  <c r="G41" i="2"/>
  <c r="G39" i="2"/>
  <c r="G38" i="2" l="1"/>
  <c r="G17" i="2" l="1"/>
  <c r="G37" i="2" l="1"/>
  <c r="G26" i="2" l="1"/>
  <c r="G23" i="2"/>
  <c r="G18" i="2" l="1"/>
  <c r="G16" i="2"/>
  <c r="G15" i="2"/>
  <c r="G19" i="1"/>
  <c r="G18" i="1"/>
  <c r="G17" i="1"/>
  <c r="G16" i="1"/>
  <c r="G36" i="2" l="1"/>
  <c r="G35" i="2" l="1"/>
  <c r="G34" i="2"/>
  <c r="G32" i="2"/>
  <c r="G30" i="2"/>
  <c r="G29" i="2"/>
  <c r="G27" i="2"/>
  <c r="G25" i="2"/>
  <c r="G22" i="2"/>
  <c r="G20" i="2"/>
  <c r="G19" i="2"/>
  <c r="G14" i="2"/>
  <c r="G12" i="2"/>
  <c r="C13" i="3" l="1"/>
  <c r="G13" i="1"/>
  <c r="G44" i="2" l="1"/>
  <c r="D13" i="3" s="1"/>
  <c r="G15" i="1"/>
  <c r="G45" i="2" l="1"/>
  <c r="E13" i="3" s="1"/>
  <c r="G20" i="1"/>
  <c r="G21" i="1" s="1"/>
  <c r="C11" i="3" s="1"/>
  <c r="G22" i="1" l="1"/>
  <c r="D11" i="3" s="1"/>
  <c r="C14" i="3"/>
  <c r="G23" i="1" l="1"/>
  <c r="E11" i="3" s="1"/>
  <c r="D14" i="3"/>
  <c r="E14" i="3" l="1"/>
</calcChain>
</file>

<file path=xl/sharedStrings.xml><?xml version="1.0" encoding="utf-8"?>
<sst xmlns="http://schemas.openxmlformats.org/spreadsheetml/2006/main" count="178" uniqueCount="118">
  <si>
    <t>BILL OF QUANTITIES</t>
  </si>
  <si>
    <t xml:space="preserve">HIGH SIDE WORK </t>
  </si>
  <si>
    <t xml:space="preserve">SR. NO. </t>
  </si>
  <si>
    <t>DETAILS  OF MACHINES</t>
  </si>
  <si>
    <t>UNIT</t>
  </si>
  <si>
    <t>QTY.</t>
  </si>
  <si>
    <t>BASIC RATE</t>
  </si>
  <si>
    <t>AMOUNT</t>
  </si>
  <si>
    <t>Nos.</t>
  </si>
  <si>
    <t>Sub Total</t>
  </si>
  <si>
    <t>GST 28%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</si>
  <si>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</si>
  <si>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</si>
  <si>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</si>
  <si>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</si>
  <si>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</si>
  <si>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</si>
  <si>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</si>
  <si>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</si>
  <si>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</si>
  <si>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</si>
  <si>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</si>
  <si>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Daikin Outdoor Units</t>
  </si>
  <si>
    <t>B</t>
  </si>
  <si>
    <t>Daikin Indoor Units</t>
  </si>
  <si>
    <t>Lot</t>
  </si>
  <si>
    <t xml:space="preserve">Refnets </t>
  </si>
  <si>
    <t xml:space="preserve">Standard Installation, Testing &amp; Commissioning Charges for VRV Indoor Units </t>
  </si>
  <si>
    <t>Refrigerant Piping with Rubber Nitrile insulation</t>
  </si>
  <si>
    <t>L/S</t>
  </si>
  <si>
    <t>C</t>
  </si>
  <si>
    <t>Company Name</t>
  </si>
  <si>
    <t xml:space="preserve"> Dated </t>
  </si>
  <si>
    <t>Transportation of Material Oxy Acytlene Set / Nitrogen and Other tools.</t>
  </si>
  <si>
    <t>Lifting Shifting</t>
  </si>
  <si>
    <t>D</t>
  </si>
  <si>
    <t>Supply &amp; Labour towards Communication Cable betweem IDU to ODU 2 Core 1.5 Sqmm  conduits</t>
  </si>
  <si>
    <t>Supply &amp; Labour charges towards PVC Drain Piping 40mm</t>
  </si>
  <si>
    <t xml:space="preserve">Standard Installation Charges for VRV Outdoor Units </t>
  </si>
  <si>
    <t>Installtion Refnets (Y-Distribution) Joints for Units</t>
  </si>
  <si>
    <t>E</t>
  </si>
  <si>
    <t>F</t>
  </si>
  <si>
    <t xml:space="preserve">Control Cable :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</si>
  <si>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</si>
  <si>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</si>
  <si>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</si>
  <si>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</si>
  <si>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</si>
  <si>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</si>
  <si>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</si>
  <si>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</si>
  <si>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</si>
  <si>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</t>
  </si>
  <si>
    <t xml:space="preserve">Drain Pipe : </t>
  </si>
  <si>
    <t>Supply &amp; Labour charges towards PVC Drain Piping 32mm</t>
  </si>
  <si>
    <t>M</t>
  </si>
  <si>
    <t>Additional Refrigerant Charging as per copper length.</t>
  </si>
  <si>
    <t>Kg's</t>
  </si>
  <si>
    <t>J</t>
  </si>
  <si>
    <t>K</t>
  </si>
  <si>
    <t>Supply &amp; Labour towards Power Cable betweem IDU to ODU 3 Core 1.0 Sqmm  conduits</t>
  </si>
  <si>
    <t>L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</si>
  <si>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</si>
  <si>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</si>
  <si>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</si>
  <si>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</si>
  <si>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</si>
  <si>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</si>
  <si>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</si>
  <si>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</si>
  <si>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</si>
  <si>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</si>
  <si>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</si>
  <si>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N</t>
  </si>
  <si>
    <t>Supply and Installation of Daikin VRV Cassette &amp; Hi Wall Airconditioners</t>
  </si>
  <si>
    <t>Labour charges towards Installation of VRV Cassette AC Indoor Unit 1.33 TR</t>
  </si>
  <si>
    <t>Supply &amp; Labour Charges towards Copper Piping with Nitrile Insulation for VRV Units</t>
  </si>
  <si>
    <t>Supply &amp; Labour Charges towards Copper Piping with Nitrile Insulation for Non VRV Units</t>
  </si>
  <si>
    <t>Supply &amp; Labour towards Communication Cable betweem IDU to ODU 4 Core 1.5 Sqmm with conduits</t>
  </si>
  <si>
    <t>Outdoor Unit Stand for NVRV unit</t>
  </si>
  <si>
    <t>hhhhhh</t>
  </si>
  <si>
    <t>HIGH SIDE</t>
  </si>
  <si>
    <t>LOW SIDE</t>
  </si>
  <si>
    <t>TOTAL HIGH SIDE</t>
  </si>
  <si>
    <t>TOTAL LOW SIDE</t>
  </si>
  <si>
    <t>TOTAL HIGH SIDE + LOW SIDE</t>
  </si>
  <si>
    <t>H</t>
  </si>
  <si>
    <t>I</t>
  </si>
  <si>
    <t>AEON AIRCONDITIONING SOLUTIONS</t>
  </si>
  <si>
    <t>Complete Airconditioning solutions.</t>
  </si>
  <si>
    <t>Office No. 108 &amp; 109, Devashree Garden Commercial Complex, R.W. Sawant Marg, Above Sheetal Dairy,</t>
  </si>
  <si>
    <t>Rutu Park, Thane - 4000601, Maharashtra. Email: projects@aeonacsolutions.com Mob. No. - 9322334108</t>
  </si>
  <si>
    <t>CHLOLAMANDALAM - THANE</t>
  </si>
  <si>
    <t>Site Address: -Pushpamangalam Complex, Bldg 1, Office no 401 4th floor ,LBS Marg, Thane(W) Mumbai-400601.</t>
  </si>
  <si>
    <t>Site Address: - Pushpamangalam Complex, Bldg 1, Office no 401 4th floor ,LBS Marg, Thane(W) Mumbai-400601.</t>
  </si>
  <si>
    <t>Supply of Daikin Make 16 HP VRV Outdoor Unit Side Discharge -  RXQ16ARY6</t>
  </si>
  <si>
    <t>Supply of Daikin Make VRV Cassette AC Indoor Unit 1.33 TR -FXFSQ40ARV16</t>
  </si>
  <si>
    <t>Supply of Daikin Make VRV Cassette AC Indoor Unit 1.6 TR -  FXFSQ50ARV16</t>
  </si>
  <si>
    <t>Supply of Daikin Make VRV Cassette AC Indoor Unit 1.08 TR - FXFSQ32ARV16</t>
  </si>
  <si>
    <t>Supply of Daikin Make VRV Hi Wall AC Indoor Unit 1.08 TR -  FXAQ32ARVE6</t>
  </si>
  <si>
    <t>Labour charges towards Installation of 16 HP VRV Outdoor Unit.</t>
  </si>
  <si>
    <t>Labour charges towards Installation of VRV Cassette AC Indoor Unit 1.6 TR</t>
  </si>
  <si>
    <t>Labour charges towards Installation of VRV Cassette AC Indoor Unit 1.08 TR</t>
  </si>
  <si>
    <t>Labour charges towards Installation of VRV Hi Wall AC Indoor Unit 1.08 TR</t>
  </si>
  <si>
    <t>Labour charges towards Nitrogen Pressure Testing, vaccuming and  Commissioning of 16 HP VRV ODU &amp; IDUs</t>
  </si>
  <si>
    <t>Fabrication of Outdoor Unit Stand for 16 HP Units</t>
  </si>
  <si>
    <t xml:space="preserve">Condensing unit cowl </t>
  </si>
  <si>
    <t>Supply &amp; Labour charges towards Cable Try Installation (300 X 50 mm)</t>
  </si>
  <si>
    <t>Supply &amp; Labour charges towards  Cable Try Installation (200 X 50 mm)</t>
  </si>
  <si>
    <t xml:space="preserve">Cable Tray : </t>
  </si>
  <si>
    <t>Supply of Daikin Make Non VRV Hi Wall AC Indoor Unit 1.0 TR - FTKM50U</t>
  </si>
  <si>
    <t>Labour charges towards Installation of Hi Wall AC Indoor Unit 1.0 TR (NON VRV)</t>
  </si>
  <si>
    <t xml:space="preserve">Timer with Relay </t>
  </si>
  <si>
    <t>12.08.2025</t>
  </si>
  <si>
    <t xml:space="preserve">Indoor Drain Pump </t>
  </si>
  <si>
    <t>IF REQUIRED</t>
  </si>
  <si>
    <t>O</t>
  </si>
  <si>
    <t xml:space="preserve">Civil work for cutting chiseling of wall to conseal copper pipe , drain pipe electrical wire with plaster Chiseling and Core Cutting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</si>
</sst>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002060"/>
      <name val="Arial"/>
      <family val="2"/>
    </font>
    <font>
      <b/>
      <sz val="12"/>
      <name val="Calibri"/>
      <family val="2"/>
      <scheme val="minor"/>
    </font>
    <font>
      <sz val="10"/>
      <name val="Helv"/>
      <charset val="204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sz val="20"/>
      <color rgb="FF002060"/>
      <name val="Brush Script MT"/>
      <family val="4"/>
    </font>
    <font>
      <sz val="12"/>
      <color rgb="FF002060"/>
      <name val="Arial"/>
      <family val="2"/>
    </font>
    <font>
      <b/>
      <sz val="13.5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21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166" fontId="11" fillId="0" borderId="6" xfId="2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6" fontId="11" fillId="0" borderId="24" xfId="2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34" xfId="0" applyFont="1" applyBorder="1" applyAlignment="1">
      <alignment vertical="center"/>
    </xf>
    <xf numFmtId="0" fontId="17" fillId="0" borderId="35" xfId="0" applyFont="1" applyBorder="1" applyAlignment="1">
      <alignment horizontal="center" vertical="center"/>
    </xf>
    <xf numFmtId="166" fontId="13" fillId="0" borderId="37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/>
    </xf>
    <xf numFmtId="1" fontId="11" fillId="0" borderId="2" xfId="3" applyNumberFormat="1" applyFont="1" applyBorder="1" applyAlignment="1">
      <alignment horizontal="center" vertical="center" wrapText="1"/>
    </xf>
    <xf numFmtId="166" fontId="11" fillId="0" borderId="2" xfId="2" applyNumberFormat="1" applyFont="1" applyBorder="1" applyAlignment="1">
      <alignment vertical="center"/>
    </xf>
    <xf numFmtId="166" fontId="11" fillId="3" borderId="1" xfId="1" applyNumberFormat="1" applyFont="1" applyFill="1" applyBorder="1" applyAlignment="1">
      <alignment horizontal="right" vertical="center"/>
    </xf>
    <xf numFmtId="0" fontId="18" fillId="0" borderId="4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 wrapText="1"/>
    </xf>
    <xf numFmtId="165" fontId="11" fillId="0" borderId="13" xfId="2" applyNumberFormat="1" applyFont="1" applyBorder="1" applyAlignment="1">
      <alignment vertical="center"/>
    </xf>
    <xf numFmtId="166" fontId="11" fillId="0" borderId="6" xfId="1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center" vertical="center"/>
    </xf>
    <xf numFmtId="0" fontId="14" fillId="0" borderId="0" xfId="0" applyFont="1"/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166" fontId="6" fillId="5" borderId="27" xfId="0" applyNumberFormat="1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166" fontId="6" fillId="5" borderId="30" xfId="0" applyNumberFormat="1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 vertical="center"/>
    </xf>
    <xf numFmtId="166" fontId="6" fillId="6" borderId="4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6" fontId="13" fillId="0" borderId="55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9" fontId="0" fillId="0" borderId="0" xfId="0" applyNumberForma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66" fontId="0" fillId="0" borderId="0" xfId="0" applyNumberFormat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6" fontId="13" fillId="3" borderId="36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166" fontId="11" fillId="3" borderId="2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166" fontId="24" fillId="0" borderId="4" xfId="0" applyNumberFormat="1" applyFont="1" applyBorder="1" applyAlignment="1">
      <alignment horizontal="center" vertical="center" wrapText="1"/>
    </xf>
    <xf numFmtId="166" fontId="7" fillId="0" borderId="22" xfId="1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166" fontId="7" fillId="0" borderId="6" xfId="1" applyNumberFormat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166" fontId="24" fillId="0" borderId="8" xfId="0" applyNumberFormat="1" applyFont="1" applyBorder="1" applyAlignment="1">
      <alignment horizontal="center" vertical="center" wrapText="1"/>
    </xf>
    <xf numFmtId="166" fontId="7" fillId="0" borderId="9" xfId="1" applyNumberFormat="1" applyFont="1" applyFill="1" applyBorder="1" applyAlignment="1">
      <alignment horizontal="right" vertical="center" wrapText="1"/>
    </xf>
    <xf numFmtId="0" fontId="13" fillId="3" borderId="40" xfId="0" applyFont="1" applyFill="1" applyBorder="1" applyAlignment="1">
      <alignment horizontal="center" vertical="center" wrapText="1"/>
    </xf>
    <xf numFmtId="1" fontId="13" fillId="3" borderId="40" xfId="0" applyNumberFormat="1" applyFont="1" applyFill="1" applyBorder="1" applyAlignment="1">
      <alignment horizontal="center" vertical="center" wrapText="1"/>
    </xf>
    <xf numFmtId="166" fontId="13" fillId="3" borderId="46" xfId="0" applyNumberFormat="1" applyFont="1" applyFill="1" applyBorder="1" applyAlignment="1">
      <alignment vertical="center"/>
    </xf>
    <xf numFmtId="166" fontId="11" fillId="3" borderId="6" xfId="1" applyNumberFormat="1" applyFont="1" applyFill="1" applyBorder="1" applyAlignment="1">
      <alignment horizontal="right" vertical="center"/>
    </xf>
    <xf numFmtId="1" fontId="11" fillId="3" borderId="1" xfId="3" applyNumberFormat="1" applyFont="1" applyFill="1" applyBorder="1" applyAlignment="1">
      <alignment horizontal="center" vertical="center" wrapText="1"/>
    </xf>
    <xf numFmtId="166" fontId="11" fillId="3" borderId="1" xfId="2" applyNumberFormat="1" applyFont="1" applyFill="1" applyBorder="1" applyAlignment="1">
      <alignment horizontal="right" vertical="center" wrapText="1"/>
    </xf>
    <xf numFmtId="0" fontId="8" fillId="3" borderId="39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66" fontId="8" fillId="3" borderId="1" xfId="0" applyNumberFormat="1" applyFont="1" applyFill="1" applyBorder="1" applyAlignment="1">
      <alignment vertical="center" wrapText="1"/>
    </xf>
    <xf numFmtId="166" fontId="8" fillId="3" borderId="6" xfId="0" applyNumberFormat="1" applyFont="1" applyFill="1" applyBorder="1" applyAlignment="1">
      <alignment horizontal="right" vertical="center" wrapText="1"/>
    </xf>
    <xf numFmtId="0" fontId="12" fillId="3" borderId="35" xfId="0" applyFont="1" applyFill="1" applyBorder="1" applyAlignment="1">
      <alignment vertical="center"/>
    </xf>
    <xf numFmtId="0" fontId="17" fillId="3" borderId="41" xfId="0" applyFont="1" applyFill="1" applyBorder="1" applyAlignment="1">
      <alignment horizontal="center" vertical="center"/>
    </xf>
    <xf numFmtId="166" fontId="13" fillId="3" borderId="40" xfId="0" applyNumberFormat="1" applyFont="1" applyFill="1" applyBorder="1" applyAlignment="1">
      <alignment horizontal="right" vertical="center"/>
    </xf>
    <xf numFmtId="0" fontId="13" fillId="3" borderId="42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66" fontId="13" fillId="3" borderId="43" xfId="0" applyNumberFormat="1" applyFont="1" applyFill="1" applyBorder="1" applyAlignment="1">
      <alignment horizontal="right" vertical="center"/>
    </xf>
    <xf numFmtId="0" fontId="8" fillId="3" borderId="35" xfId="0" applyFont="1" applyFill="1" applyBorder="1" applyAlignment="1">
      <alignment vertical="center"/>
    </xf>
    <xf numFmtId="0" fontId="11" fillId="3" borderId="39" xfId="0" applyFont="1" applyFill="1" applyBorder="1" applyAlignment="1">
      <alignment vertical="center" wrapText="1"/>
    </xf>
    <xf numFmtId="166" fontId="11" fillId="3" borderId="1" xfId="2" applyNumberFormat="1" applyFont="1" applyFill="1" applyBorder="1" applyAlignment="1">
      <alignment vertical="center"/>
    </xf>
    <xf numFmtId="0" fontId="11" fillId="3" borderId="39" xfId="0" applyFont="1" applyFill="1" applyBorder="1" applyAlignment="1">
      <alignment vertical="center"/>
    </xf>
    <xf numFmtId="0" fontId="13" fillId="3" borderId="2" xfId="3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2" fillId="0" borderId="1" xfId="0" applyFont="1" applyBorder="1"/>
    <xf numFmtId="0" fontId="13" fillId="0" borderId="58" xfId="0" applyFont="1" applyBorder="1" applyAlignment="1">
      <alignment horizontal="center" vertical="center" wrapText="1"/>
    </xf>
    <xf numFmtId="1" fontId="13" fillId="0" borderId="58" xfId="0" applyNumberFormat="1" applyFont="1" applyBorder="1" applyAlignment="1">
      <alignment horizontal="center" vertical="center" wrapText="1"/>
    </xf>
    <xf numFmtId="166" fontId="13" fillId="0" borderId="59" xfId="0" applyNumberFormat="1" applyFont="1" applyBorder="1" applyAlignment="1">
      <alignment vertical="center"/>
    </xf>
    <xf numFmtId="166" fontId="14" fillId="0" borderId="0" xfId="0" applyNumberFormat="1" applyFont="1"/>
    <xf numFmtId="0" fontId="17" fillId="0" borderId="45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6" fontId="13" fillId="0" borderId="40" xfId="0" applyNumberFormat="1" applyFont="1" applyBorder="1" applyAlignment="1">
      <alignment horizontal="right" vertical="center"/>
    </xf>
    <xf numFmtId="166" fontId="11" fillId="0" borderId="1" xfId="2" applyNumberFormat="1" applyFont="1" applyFill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4" fontId="7" fillId="2" borderId="22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53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18" xfId="0" applyFont="1" applyBorder="1" applyAlignment="1">
      <alignment horizontal="left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left"/>
    </xf>
    <xf numFmtId="0" fontId="8" fillId="0" borderId="4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166" fontId="13" fillId="0" borderId="54" xfId="0" applyNumberFormat="1" applyFont="1" applyFill="1" applyBorder="1" applyAlignment="1">
      <alignment horizontal="right" vertical="center"/>
    </xf>
    <xf numFmtId="166" fontId="13" fillId="0" borderId="46" xfId="0" applyNumberFormat="1" applyFont="1" applyFill="1" applyBorder="1" applyAlignment="1">
      <alignment vertical="center"/>
    </xf>
    <xf numFmtId="166" fontId="11" fillId="0" borderId="1" xfId="1" applyNumberFormat="1" applyFont="1" applyFill="1" applyBorder="1" applyAlignment="1">
      <alignment vertical="center"/>
    </xf>
    <xf numFmtId="166" fontId="11" fillId="0" borderId="6" xfId="1" applyNumberFormat="1" applyFont="1" applyFill="1" applyBorder="1" applyAlignment="1">
      <alignment vertical="center"/>
    </xf>
  </cellXfs>
  <cellStyles count="7">
    <cellStyle name="Comma" xfId="1" builtinId="3"/>
    <cellStyle name="Comma 2" xfId="4" xr:uid="{00000000-0005-0000-0000-000001000000}"/>
    <cellStyle name="Comma 2 2" xfId="2" xr:uid="{00000000-0005-0000-0000-000002000000}"/>
    <cellStyle name="Normal" xfId="0" builtinId="0"/>
    <cellStyle name="Normal 10" xfId="5" xr:uid="{00000000-0005-0000-0000-000004000000}"/>
    <cellStyle name="Normal 2 2" xfId="3" xr:uid="{00000000-0005-0000-0000-000005000000}"/>
    <cellStyle name="Style 1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1</xdr:col>
      <xdr:colOff>850900</xdr:colOff>
      <xdr:row>2</xdr:row>
      <xdr:rowOff>2215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DD97F5-7EC7-4A0D-96A3-6FE6BC31090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57150"/>
          <a:ext cx="1549400" cy="628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95248</xdr:colOff>
      <xdr:row>0</xdr:row>
      <xdr:rowOff>85726</xdr:rowOff>
    </xdr:from>
    <xdr:to>
      <xdr:col>2</xdr:col>
      <xdr:colOff>809624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FA2C7-AE3E-4C12-8DE0-2878D2DA6D4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3" y="85726"/>
          <a:ext cx="1390651" cy="6095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95248</xdr:colOff>
      <xdr:row>0</xdr:row>
      <xdr:rowOff>85726</xdr:rowOff>
    </xdr:from>
    <xdr:to>
      <xdr:col>2</xdr:col>
      <xdr:colOff>908050</xdr:colOff>
      <xdr:row>2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F61C03-8344-43AA-ABC6-F9DB1DFB0AB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8" y="85726"/>
          <a:ext cx="1524002" cy="63182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95248</xdr:colOff>
      <xdr:row>0</xdr:row>
      <xdr:rowOff>85726</xdr:rowOff>
    </xdr:from>
    <xdr:to>
      <xdr:col>2</xdr:col>
      <xdr:colOff>809624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250282-40BD-48F9-85E7-7A40DC79E0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3" y="85726"/>
          <a:ext cx="1390651" cy="6095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76BD-B48F-4EBF-B411-578602B8E25B}">
  <dimension ref="A1:G18"/>
  <sheetViews>
    <sheetView showGridLines="0" topLeftCell="A7" zoomScale="86" zoomScaleNormal="86" workbookViewId="0">
      <selection activeCell="H15" sqref="H15"/>
    </sheetView>
  </sheetViews>
  <sheetFormatPr defaultColWidth="9.21875" defaultRowHeight="18"/>
  <cols>
    <col min="1" max="1" width="12.44140625" style="47" bestFit="1" customWidth="1"/>
    <col min="2" max="2" width="42" style="47" bestFit="1" customWidth="1"/>
    <col min="3" max="3" width="23.5546875" style="47" bestFit="1" customWidth="1"/>
    <col min="4" max="4" width="22.21875" style="47" bestFit="1" customWidth="1"/>
    <col min="5" max="5" width="35.5546875" style="47" customWidth="1"/>
    <col min="6" max="16384" width="9.21875" style="47"/>
  </cols>
  <sheetData>
    <row r="1" spans="1:7" ht="24.6">
      <c r="A1" s="144" t="s">
        <v>88</v>
      </c>
      <c r="B1" s="145"/>
      <c r="C1" s="145"/>
      <c r="D1" s="145"/>
      <c r="E1" s="146"/>
    </row>
    <row r="2" spans="1:7" ht="27">
      <c r="A2" s="147" t="s">
        <v>89</v>
      </c>
      <c r="B2" s="148"/>
      <c r="C2" s="148"/>
      <c r="D2" s="148"/>
      <c r="E2" s="149"/>
    </row>
    <row r="3" spans="1:7">
      <c r="A3" s="150" t="s">
        <v>90</v>
      </c>
      <c r="B3" s="151"/>
      <c r="C3" s="151"/>
      <c r="D3" s="151"/>
      <c r="E3" s="152"/>
    </row>
    <row r="4" spans="1:7" ht="18.600000000000001" thickBot="1">
      <c r="A4" s="135" t="s">
        <v>91</v>
      </c>
      <c r="B4" s="136"/>
      <c r="C4" s="136"/>
      <c r="D4" s="136"/>
      <c r="E4" s="137"/>
    </row>
    <row r="5" spans="1:7" ht="31.95" customHeight="1">
      <c r="A5" s="138"/>
      <c r="B5" s="153" t="s">
        <v>31</v>
      </c>
      <c r="C5" s="154"/>
      <c r="D5" s="140" t="s">
        <v>32</v>
      </c>
      <c r="E5" s="142">
        <v>45880</v>
      </c>
    </row>
    <row r="6" spans="1:7" ht="25.05" customHeight="1" thickBot="1">
      <c r="A6" s="139"/>
      <c r="B6" s="155" t="s">
        <v>92</v>
      </c>
      <c r="C6" s="156"/>
      <c r="D6" s="141"/>
      <c r="E6" s="143"/>
    </row>
    <row r="7" spans="1:7" ht="29.55" customHeight="1" thickBot="1">
      <c r="A7" s="157" t="s">
        <v>93</v>
      </c>
      <c r="B7" s="158"/>
      <c r="C7" s="158"/>
      <c r="D7" s="158"/>
      <c r="E7" s="159"/>
      <c r="G7" s="68"/>
    </row>
    <row r="8" spans="1:7">
      <c r="A8" s="163" t="s">
        <v>63</v>
      </c>
      <c r="B8" s="165" t="s">
        <v>64</v>
      </c>
      <c r="C8" s="167" t="s">
        <v>65</v>
      </c>
      <c r="D8" s="169" t="s">
        <v>66</v>
      </c>
      <c r="E8" s="169" t="s">
        <v>67</v>
      </c>
    </row>
    <row r="9" spans="1:7" ht="18.600000000000001" thickBot="1">
      <c r="A9" s="164"/>
      <c r="B9" s="166"/>
      <c r="C9" s="168"/>
      <c r="D9" s="170"/>
      <c r="E9" s="170"/>
    </row>
    <row r="10" spans="1:7" ht="18.600000000000001" thickBot="1">
      <c r="A10" s="160" t="s">
        <v>81</v>
      </c>
      <c r="B10" s="161"/>
      <c r="C10" s="161"/>
      <c r="D10" s="161"/>
      <c r="E10" s="162"/>
    </row>
    <row r="11" spans="1:7" ht="18.600000000000001" thickBot="1">
      <c r="A11" s="48"/>
      <c r="B11" s="49" t="s">
        <v>83</v>
      </c>
      <c r="C11" s="50">
        <f>'HIGH SIDE'!G21</f>
        <v>0</v>
      </c>
      <c r="D11" s="50">
        <f>'HIGH SIDE'!G22</f>
        <v>0</v>
      </c>
      <c r="E11" s="50">
        <f>'HIGH SIDE'!G23</f>
        <v>0</v>
      </c>
    </row>
    <row r="12" spans="1:7" ht="18.600000000000001" thickBot="1">
      <c r="A12" s="160" t="s">
        <v>82</v>
      </c>
      <c r="B12" s="161"/>
      <c r="C12" s="161"/>
      <c r="D12" s="161"/>
      <c r="E12" s="162"/>
    </row>
    <row r="13" spans="1:7" ht="18.600000000000001" thickBot="1">
      <c r="A13" s="51"/>
      <c r="B13" s="49" t="s">
        <v>84</v>
      </c>
      <c r="C13" s="52">
        <f>'LOW SIDE'!G43</f>
        <v>306045</v>
      </c>
      <c r="D13" s="52">
        <f>'LOW SIDE'!G44</f>
        <v>55088.1</v>
      </c>
      <c r="E13" s="52">
        <f>'LOW SIDE'!G45</f>
        <v>361133.1</v>
      </c>
    </row>
    <row r="14" spans="1:7" ht="18.600000000000001" thickBot="1">
      <c r="A14" s="53"/>
      <c r="B14" s="54" t="s">
        <v>85</v>
      </c>
      <c r="C14" s="55">
        <f>C13+C11</f>
        <v>306045</v>
      </c>
      <c r="D14" s="55">
        <f>D13+D11</f>
        <v>55088.1</v>
      </c>
      <c r="E14" s="55">
        <f>E13+E11</f>
        <v>361133.1</v>
      </c>
    </row>
    <row r="16" spans="1:7">
      <c r="E16" s="127"/>
    </row>
    <row r="17" spans="3:4">
      <c r="D17" s="127"/>
    </row>
    <row r="18" spans="3:4">
      <c r="C18" s="127"/>
    </row>
  </sheetData>
  <mergeCells count="17">
    <mergeCell ref="A7:E7"/>
    <mergeCell ref="A10:E10"/>
    <mergeCell ref="A12:E12"/>
    <mergeCell ref="A8:A9"/>
    <mergeCell ref="B8:B9"/>
    <mergeCell ref="C8:C9"/>
    <mergeCell ref="D8:D9"/>
    <mergeCell ref="E8:E9"/>
    <mergeCell ref="A4:E4"/>
    <mergeCell ref="A5:A6"/>
    <mergeCell ref="D5:D6"/>
    <mergeCell ref="E5:E6"/>
    <mergeCell ref="A1:E1"/>
    <mergeCell ref="A2:E2"/>
    <mergeCell ref="A3:E3"/>
    <mergeCell ref="B5:C5"/>
    <mergeCell ref="B6:C6"/>
  </mergeCells>
  <pageMargins left="0.7" right="0.7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showGridLines="0" topLeftCell="A7" zoomScaleNormal="100" workbookViewId="0">
      <selection activeCell="K16" sqref="K16"/>
    </sheetView>
  </sheetViews>
  <sheetFormatPr defaultColWidth="9.21875" defaultRowHeight="14.4"/>
  <cols>
    <col min="1" max="1" width="3.21875" customWidth="1"/>
    <col min="2" max="2" width="10.21875" customWidth="1"/>
    <col min="3" max="3" width="80.77734375" bestFit="1" customWidth="1"/>
    <col min="4" max="4" width="6.44140625" customWidth="1"/>
    <col min="5" max="5" width="9" style="2" customWidth="1"/>
    <col min="6" max="6" width="16.5546875" style="3" bestFit="1" customWidth="1"/>
    <col min="7" max="7" width="18.5546875" style="4" bestFit="1" customWidth="1"/>
    <col min="8" max="8" width="9.21875" customWidth="1"/>
    <col min="9" max="9" width="15" bestFit="1" customWidth="1"/>
    <col min="10" max="10" width="9.21875" customWidth="1"/>
    <col min="11" max="11" width="10.77734375" bestFit="1" customWidth="1"/>
    <col min="12" max="20" width="9.21875" customWidth="1"/>
  </cols>
  <sheetData>
    <row r="1" spans="2:11" ht="24.6">
      <c r="B1" s="144" t="s">
        <v>88</v>
      </c>
      <c r="C1" s="145"/>
      <c r="D1" s="145"/>
      <c r="E1" s="145"/>
      <c r="F1" s="145"/>
      <c r="G1" s="146"/>
    </row>
    <row r="2" spans="2:11" ht="27">
      <c r="B2" s="147" t="s">
        <v>89</v>
      </c>
      <c r="C2" s="148"/>
      <c r="D2" s="148"/>
      <c r="E2" s="148"/>
      <c r="F2" s="148"/>
      <c r="G2" s="149"/>
    </row>
    <row r="3" spans="2:11" ht="15">
      <c r="B3" s="150" t="s">
        <v>90</v>
      </c>
      <c r="C3" s="151"/>
      <c r="D3" s="151"/>
      <c r="E3" s="151"/>
      <c r="F3" s="151"/>
      <c r="G3" s="152"/>
    </row>
    <row r="4" spans="2:11" ht="20.25" customHeight="1" thickBot="1">
      <c r="B4" s="135" t="s">
        <v>91</v>
      </c>
      <c r="C4" s="136"/>
      <c r="D4" s="136"/>
      <c r="E4" s="136"/>
      <c r="F4" s="136"/>
      <c r="G4" s="137"/>
    </row>
    <row r="5" spans="2:11" ht="18.75" customHeight="1">
      <c r="B5" s="138"/>
      <c r="C5" s="28" t="s">
        <v>31</v>
      </c>
      <c r="D5" s="140"/>
      <c r="E5" s="140" t="s">
        <v>32</v>
      </c>
      <c r="F5" s="142" t="s">
        <v>113</v>
      </c>
      <c r="G5" s="183"/>
    </row>
    <row r="6" spans="2:11" ht="19.5" customHeight="1" thickBot="1">
      <c r="B6" s="139"/>
      <c r="C6" s="67" t="s">
        <v>92</v>
      </c>
      <c r="D6" s="141"/>
      <c r="E6" s="141"/>
      <c r="F6" s="143"/>
      <c r="G6" s="184"/>
    </row>
    <row r="7" spans="2:11" ht="18.600000000000001" thickBot="1">
      <c r="B7" s="180" t="s">
        <v>93</v>
      </c>
      <c r="C7" s="181"/>
      <c r="D7" s="181"/>
      <c r="E7" s="181"/>
      <c r="F7" s="181"/>
      <c r="G7" s="182"/>
    </row>
    <row r="8" spans="2:11" ht="16.2" thickBot="1">
      <c r="B8" s="177" t="s">
        <v>0</v>
      </c>
      <c r="C8" s="178"/>
      <c r="D8" s="178"/>
      <c r="E8" s="178"/>
      <c r="F8" s="178"/>
      <c r="G8" s="179"/>
    </row>
    <row r="9" spans="2:11" ht="16.2" thickBot="1">
      <c r="B9" s="171" t="s">
        <v>1</v>
      </c>
      <c r="C9" s="172"/>
      <c r="D9" s="172"/>
      <c r="E9" s="172"/>
      <c r="F9" s="172"/>
      <c r="G9" s="173"/>
    </row>
    <row r="10" spans="2:11" ht="16.2" thickBot="1">
      <c r="B10" s="20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2" t="s">
        <v>7</v>
      </c>
    </row>
    <row r="11" spans="2:11" ht="16.2" thickBot="1">
      <c r="B11" s="174" t="s">
        <v>74</v>
      </c>
      <c r="C11" s="175"/>
      <c r="D11" s="175"/>
      <c r="E11" s="175"/>
      <c r="F11" s="175"/>
      <c r="G11" s="176"/>
    </row>
    <row r="12" spans="2:11" s="1" customFormat="1" ht="20.25" customHeight="1">
      <c r="B12" s="41" t="s">
        <v>17</v>
      </c>
      <c r="C12" s="61" t="s">
        <v>22</v>
      </c>
      <c r="D12" s="42"/>
      <c r="E12" s="42"/>
      <c r="F12" s="43"/>
      <c r="G12" s="44"/>
    </row>
    <row r="13" spans="2:11" s="1" customFormat="1" ht="20.25" customHeight="1">
      <c r="B13" s="7">
        <v>1</v>
      </c>
      <c r="C13" s="31" t="s">
        <v>95</v>
      </c>
      <c r="D13" s="32" t="s">
        <v>8</v>
      </c>
      <c r="E13" s="32">
        <v>1</v>
      </c>
      <c r="F13" s="69"/>
      <c r="G13" s="33">
        <f>F13*E13</f>
        <v>0</v>
      </c>
      <c r="I13" s="62"/>
    </row>
    <row r="14" spans="2:11" s="1" customFormat="1" ht="20.25" customHeight="1">
      <c r="B14" s="5" t="s">
        <v>23</v>
      </c>
      <c r="C14" s="63" t="s">
        <v>24</v>
      </c>
      <c r="D14" s="6"/>
      <c r="E14" s="6"/>
      <c r="F14" s="8"/>
      <c r="G14" s="9"/>
      <c r="K14" s="60"/>
    </row>
    <row r="15" spans="2:11" s="1" customFormat="1" ht="20.25" customHeight="1">
      <c r="B15" s="7">
        <v>1</v>
      </c>
      <c r="C15" s="70" t="s">
        <v>96</v>
      </c>
      <c r="D15" s="71" t="s">
        <v>8</v>
      </c>
      <c r="E15" s="71">
        <v>2</v>
      </c>
      <c r="F15" s="72"/>
      <c r="G15" s="9">
        <f t="shared" ref="G15" si="0">SUM(E15*F15)</f>
        <v>0</v>
      </c>
      <c r="I15" s="64"/>
      <c r="K15" s="60"/>
    </row>
    <row r="16" spans="2:11" s="1" customFormat="1" ht="20.25" customHeight="1">
      <c r="B16" s="7">
        <v>2</v>
      </c>
      <c r="C16" s="70" t="s">
        <v>97</v>
      </c>
      <c r="D16" s="71" t="s">
        <v>8</v>
      </c>
      <c r="E16" s="71">
        <v>5</v>
      </c>
      <c r="F16" s="72"/>
      <c r="G16" s="9">
        <f t="shared" ref="G16" si="1">SUM(E16*F16)</f>
        <v>0</v>
      </c>
      <c r="K16" s="60"/>
    </row>
    <row r="17" spans="2:11" s="1" customFormat="1" ht="20.25" customHeight="1">
      <c r="B17" s="7">
        <v>3</v>
      </c>
      <c r="C17" s="70" t="s">
        <v>98</v>
      </c>
      <c r="D17" s="71" t="s">
        <v>8</v>
      </c>
      <c r="E17" s="71">
        <v>1</v>
      </c>
      <c r="F17" s="72"/>
      <c r="G17" s="9">
        <f t="shared" ref="G17" si="2">SUM(E17*F17)</f>
        <v>0</v>
      </c>
      <c r="K17" s="60"/>
    </row>
    <row r="18" spans="2:11" s="1" customFormat="1" ht="20.25" customHeight="1">
      <c r="B18" s="7">
        <v>8</v>
      </c>
      <c r="C18" s="70" t="s">
        <v>99</v>
      </c>
      <c r="D18" s="71" t="s">
        <v>8</v>
      </c>
      <c r="E18" s="71">
        <v>1</v>
      </c>
      <c r="F18" s="72"/>
      <c r="G18" s="9">
        <f t="shared" ref="G18" si="3">SUM(E18*F18)</f>
        <v>0</v>
      </c>
      <c r="K18" s="60"/>
    </row>
    <row r="19" spans="2:11" s="1" customFormat="1" ht="20.25" customHeight="1">
      <c r="B19" s="7">
        <v>9</v>
      </c>
      <c r="C19" s="134" t="s">
        <v>110</v>
      </c>
      <c r="D19" s="6" t="s">
        <v>8</v>
      </c>
      <c r="E19" s="6">
        <v>1</v>
      </c>
      <c r="F19" s="8"/>
      <c r="G19" s="9">
        <f t="shared" ref="G19" si="4">SUM(E19*F19)</f>
        <v>0</v>
      </c>
      <c r="K19" s="60"/>
    </row>
    <row r="20" spans="2:11" s="1" customFormat="1" ht="20.25" customHeight="1" thickBot="1">
      <c r="B20" s="5" t="s">
        <v>30</v>
      </c>
      <c r="C20" s="73" t="s">
        <v>26</v>
      </c>
      <c r="D20" s="74" t="s">
        <v>8</v>
      </c>
      <c r="E20" s="75">
        <v>8</v>
      </c>
      <c r="F20" s="76"/>
      <c r="G20" s="29">
        <f>SUM(E20*F20)</f>
        <v>0</v>
      </c>
    </row>
    <row r="21" spans="2:11" s="1" customFormat="1" ht="20.25" customHeight="1">
      <c r="B21" s="77"/>
      <c r="C21" s="78" t="s">
        <v>9</v>
      </c>
      <c r="D21" s="79"/>
      <c r="E21" s="80"/>
      <c r="F21" s="81"/>
      <c r="G21" s="82">
        <f>SUM(G13:G20)</f>
        <v>0</v>
      </c>
    </row>
    <row r="22" spans="2:11" s="1" customFormat="1" ht="20.25" customHeight="1">
      <c r="B22" s="83"/>
      <c r="C22" s="84" t="s">
        <v>10</v>
      </c>
      <c r="D22" s="85"/>
      <c r="E22" s="86"/>
      <c r="F22" s="87"/>
      <c r="G22" s="88">
        <f>G21*28%</f>
        <v>0</v>
      </c>
    </row>
    <row r="23" spans="2:11" s="1" customFormat="1" ht="20.25" customHeight="1" thickBot="1">
      <c r="B23" s="89"/>
      <c r="C23" s="90" t="s">
        <v>11</v>
      </c>
      <c r="D23" s="91"/>
      <c r="E23" s="92"/>
      <c r="F23" s="93"/>
      <c r="G23" s="94">
        <f>SUM(G21:G22)</f>
        <v>0</v>
      </c>
    </row>
  </sheetData>
  <mergeCells count="13">
    <mergeCell ref="B9:G9"/>
    <mergeCell ref="B11:G11"/>
    <mergeCell ref="B8:G8"/>
    <mergeCell ref="B1:G1"/>
    <mergeCell ref="B3:G3"/>
    <mergeCell ref="B4:G4"/>
    <mergeCell ref="B5:B6"/>
    <mergeCell ref="D5:D6"/>
    <mergeCell ref="E5:E6"/>
    <mergeCell ref="F5:F6"/>
    <mergeCell ref="B7:G7"/>
    <mergeCell ref="G5:G6"/>
    <mergeCell ref="B2:G2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9212-17C4-4CDE-BF7B-086161C492DA}">
  <dimension ref="A1:I45"/>
  <sheetViews>
    <sheetView showGridLines="0" tabSelected="1" showRuler="0" topLeftCell="B1" zoomScaleNormal="100" workbookViewId="0">
      <selection activeCell="I40" sqref="I40"/>
    </sheetView>
  </sheetViews>
  <sheetFormatPr defaultColWidth="9.21875" defaultRowHeight="14.4"/>
  <cols>
    <col min="1" max="1" width="3.21875" customWidth="1"/>
    <col min="2" max="2" width="10.21875" customWidth="1"/>
    <col min="3" max="3" width="95" customWidth="1"/>
    <col min="4" max="4" width="6.44140625" customWidth="1"/>
    <col min="5" max="5" width="9" style="2" customWidth="1"/>
    <col min="6" max="6" width="14.5546875" style="3" bestFit="1" customWidth="1"/>
    <col min="7" max="7" width="17" style="4" bestFit="1" customWidth="1"/>
    <col min="8" max="8" width="11.5546875" bestFit="1" customWidth="1"/>
    <col min="9" max="9" width="12.21875" bestFit="1" customWidth="1"/>
    <col min="11" max="11" width="10.77734375" bestFit="1" customWidth="1"/>
  </cols>
  <sheetData>
    <row r="1" spans="2:9" ht="24.6">
      <c r="B1" s="144" t="s">
        <v>88</v>
      </c>
      <c r="C1" s="145"/>
      <c r="D1" s="145"/>
      <c r="E1" s="145"/>
      <c r="F1" s="145"/>
      <c r="G1" s="146"/>
    </row>
    <row r="2" spans="2:9" ht="27">
      <c r="B2" s="147" t="s">
        <v>89</v>
      </c>
      <c r="C2" s="148"/>
      <c r="D2" s="148"/>
      <c r="E2" s="148"/>
      <c r="F2" s="148"/>
      <c r="G2" s="149"/>
    </row>
    <row r="3" spans="2:9" ht="15">
      <c r="B3" s="150" t="s">
        <v>90</v>
      </c>
      <c r="C3" s="151"/>
      <c r="D3" s="151"/>
      <c r="E3" s="151"/>
      <c r="F3" s="151"/>
      <c r="G3" s="152"/>
    </row>
    <row r="4" spans="2:9" ht="21" customHeight="1" thickBot="1">
      <c r="B4" s="135" t="s">
        <v>91</v>
      </c>
      <c r="C4" s="136"/>
      <c r="D4" s="136"/>
      <c r="E4" s="136"/>
      <c r="F4" s="136"/>
      <c r="G4" s="137"/>
    </row>
    <row r="5" spans="2:9" ht="18.75" customHeight="1">
      <c r="B5" s="138"/>
      <c r="C5" s="28" t="s">
        <v>31</v>
      </c>
      <c r="D5" s="140"/>
      <c r="E5" s="140" t="s">
        <v>32</v>
      </c>
      <c r="F5" s="142" t="s">
        <v>113</v>
      </c>
      <c r="G5" s="183"/>
    </row>
    <row r="6" spans="2:9" ht="19.5" customHeight="1" thickBot="1">
      <c r="B6" s="139"/>
      <c r="C6" s="67" t="s">
        <v>92</v>
      </c>
      <c r="D6" s="141"/>
      <c r="E6" s="141"/>
      <c r="F6" s="143"/>
      <c r="G6" s="184"/>
    </row>
    <row r="7" spans="2:9" ht="18.600000000000001" thickBot="1">
      <c r="B7" s="187" t="s">
        <v>94</v>
      </c>
      <c r="C7" s="188"/>
      <c r="D7" s="188"/>
      <c r="E7" s="188"/>
      <c r="F7" s="188"/>
      <c r="G7" s="189"/>
    </row>
    <row r="8" spans="2:9" ht="16.2" thickBot="1">
      <c r="B8" s="177" t="s">
        <v>0</v>
      </c>
      <c r="C8" s="178"/>
      <c r="D8" s="178"/>
      <c r="E8" s="178"/>
      <c r="F8" s="178"/>
      <c r="G8" s="179"/>
    </row>
    <row r="9" spans="2:9" s="1" customFormat="1" ht="16.2" thickBot="1">
      <c r="B9" s="171" t="s">
        <v>12</v>
      </c>
      <c r="C9" s="172"/>
      <c r="D9" s="172"/>
      <c r="E9" s="172"/>
      <c r="F9" s="172"/>
      <c r="G9" s="173"/>
    </row>
    <row r="10" spans="2:9" s="1" customFormat="1" ht="16.2" thickBot="1">
      <c r="B10" s="26" t="s">
        <v>13</v>
      </c>
      <c r="C10" s="27" t="s">
        <v>14</v>
      </c>
      <c r="D10" s="27" t="s">
        <v>15</v>
      </c>
      <c r="E10" s="21" t="s">
        <v>5</v>
      </c>
      <c r="F10" s="21" t="s">
        <v>6</v>
      </c>
      <c r="G10" s="22" t="s">
        <v>7</v>
      </c>
    </row>
    <row r="11" spans="2:9" s="1" customFormat="1" ht="22.5" customHeight="1">
      <c r="B11" s="23" t="s">
        <v>17</v>
      </c>
      <c r="C11" s="34" t="s">
        <v>38</v>
      </c>
      <c r="D11" s="24"/>
      <c r="E11" s="24"/>
      <c r="F11" s="24"/>
      <c r="G11" s="25"/>
    </row>
    <row r="12" spans="2:9" s="1" customFormat="1" ht="15.6">
      <c r="B12" s="17">
        <v>1</v>
      </c>
      <c r="C12" s="65" t="s">
        <v>100</v>
      </c>
      <c r="D12" s="95" t="s">
        <v>18</v>
      </c>
      <c r="E12" s="99">
        <v>1</v>
      </c>
      <c r="F12" s="100">
        <v>16000</v>
      </c>
      <c r="G12" s="98">
        <f>F12*E12</f>
        <v>16000</v>
      </c>
      <c r="I12" s="64"/>
    </row>
    <row r="13" spans="2:9" s="1" customFormat="1" ht="22.5" customHeight="1">
      <c r="B13" s="11" t="s">
        <v>23</v>
      </c>
      <c r="C13" s="101" t="s">
        <v>27</v>
      </c>
      <c r="D13" s="102"/>
      <c r="E13" s="102"/>
      <c r="F13" s="103"/>
      <c r="G13" s="104"/>
    </row>
    <row r="14" spans="2:9" s="1" customFormat="1" ht="15.6">
      <c r="B14" s="7">
        <v>1</v>
      </c>
      <c r="C14" s="105" t="s">
        <v>75</v>
      </c>
      <c r="D14" s="95" t="s">
        <v>18</v>
      </c>
      <c r="E14" s="106">
        <v>2</v>
      </c>
      <c r="F14" s="131">
        <v>3500</v>
      </c>
      <c r="G14" s="98">
        <f t="shared" ref="G14:G20" si="0">F14*E14</f>
        <v>7000</v>
      </c>
    </row>
    <row r="15" spans="2:9" s="1" customFormat="1" ht="15.6">
      <c r="B15" s="7">
        <v>2</v>
      </c>
      <c r="C15" s="105" t="s">
        <v>101</v>
      </c>
      <c r="D15" s="95" t="s">
        <v>18</v>
      </c>
      <c r="E15" s="106">
        <v>5</v>
      </c>
      <c r="F15" s="131">
        <v>3500</v>
      </c>
      <c r="G15" s="98">
        <f t="shared" si="0"/>
        <v>17500</v>
      </c>
    </row>
    <row r="16" spans="2:9" s="1" customFormat="1" ht="15.6">
      <c r="B16" s="7">
        <v>3</v>
      </c>
      <c r="C16" s="105" t="s">
        <v>102</v>
      </c>
      <c r="D16" s="95" t="s">
        <v>18</v>
      </c>
      <c r="E16" s="106">
        <v>1</v>
      </c>
      <c r="F16" s="131">
        <v>3500</v>
      </c>
      <c r="G16" s="98">
        <f t="shared" si="0"/>
        <v>3500</v>
      </c>
    </row>
    <row r="17" spans="2:9" s="1" customFormat="1" ht="15.6">
      <c r="B17" s="7">
        <v>9</v>
      </c>
      <c r="C17" s="105" t="s">
        <v>103</v>
      </c>
      <c r="D17" s="95" t="s">
        <v>18</v>
      </c>
      <c r="E17" s="106">
        <v>1</v>
      </c>
      <c r="F17" s="131">
        <v>1600</v>
      </c>
      <c r="G17" s="98">
        <f t="shared" ref="G17" si="1">F17*E17</f>
        <v>1600</v>
      </c>
    </row>
    <row r="18" spans="2:9" s="1" customFormat="1" ht="15.6">
      <c r="B18" s="7">
        <v>9</v>
      </c>
      <c r="C18" s="105" t="s">
        <v>111</v>
      </c>
      <c r="D18" s="95" t="s">
        <v>18</v>
      </c>
      <c r="E18" s="106">
        <v>1</v>
      </c>
      <c r="F18" s="131">
        <v>1600</v>
      </c>
      <c r="G18" s="98">
        <f t="shared" si="0"/>
        <v>1600</v>
      </c>
    </row>
    <row r="19" spans="2:9" s="1" customFormat="1" ht="31.2">
      <c r="B19" s="7">
        <v>10</v>
      </c>
      <c r="C19" s="65" t="s">
        <v>104</v>
      </c>
      <c r="D19" s="108" t="s">
        <v>18</v>
      </c>
      <c r="E19" s="109">
        <v>1</v>
      </c>
      <c r="F19" s="110">
        <v>7800</v>
      </c>
      <c r="G19" s="98">
        <f t="shared" si="0"/>
        <v>7800</v>
      </c>
    </row>
    <row r="20" spans="2:9" s="1" customFormat="1" ht="22.5" customHeight="1">
      <c r="B20" s="5" t="s">
        <v>30</v>
      </c>
      <c r="C20" s="111" t="s">
        <v>39</v>
      </c>
      <c r="D20" s="95" t="s">
        <v>18</v>
      </c>
      <c r="E20" s="96">
        <v>8</v>
      </c>
      <c r="F20" s="107">
        <v>500</v>
      </c>
      <c r="G20" s="98">
        <f t="shared" si="0"/>
        <v>4000</v>
      </c>
    </row>
    <row r="21" spans="2:9" s="1" customFormat="1" ht="22.5" customHeight="1">
      <c r="B21" s="36" t="s">
        <v>35</v>
      </c>
      <c r="C21" s="18" t="s">
        <v>28</v>
      </c>
      <c r="D21" s="14"/>
      <c r="E21" s="37"/>
      <c r="F21" s="38"/>
      <c r="G21" s="9"/>
    </row>
    <row r="22" spans="2:9" s="1" customFormat="1" ht="15.6">
      <c r="B22" s="7">
        <v>1</v>
      </c>
      <c r="C22" s="112" t="s">
        <v>76</v>
      </c>
      <c r="D22" s="19" t="s">
        <v>16</v>
      </c>
      <c r="E22" s="99">
        <v>47</v>
      </c>
      <c r="F22" s="113">
        <v>1650</v>
      </c>
      <c r="G22" s="98">
        <f>F22*E22</f>
        <v>77550</v>
      </c>
      <c r="I22" s="46"/>
    </row>
    <row r="23" spans="2:9" s="1" customFormat="1" ht="15.6">
      <c r="B23" s="7">
        <v>2</v>
      </c>
      <c r="C23" s="114" t="s">
        <v>77</v>
      </c>
      <c r="D23" s="19" t="s">
        <v>16</v>
      </c>
      <c r="E23" s="99">
        <v>23</v>
      </c>
      <c r="F23" s="132">
        <v>900</v>
      </c>
      <c r="G23" s="98">
        <f>F23*E23</f>
        <v>20700</v>
      </c>
      <c r="I23" s="46"/>
    </row>
    <row r="24" spans="2:9" s="1" customFormat="1" ht="22.5" customHeight="1">
      <c r="B24" s="36" t="s">
        <v>40</v>
      </c>
      <c r="C24" s="12" t="s">
        <v>42</v>
      </c>
      <c r="D24" s="14"/>
      <c r="E24" s="15"/>
      <c r="F24" s="16"/>
      <c r="G24" s="9"/>
    </row>
    <row r="25" spans="2:9" s="1" customFormat="1" ht="15.6">
      <c r="B25" s="7">
        <v>1</v>
      </c>
      <c r="C25" s="115" t="s">
        <v>36</v>
      </c>
      <c r="D25" s="19" t="s">
        <v>16</v>
      </c>
      <c r="E25" s="99">
        <v>59</v>
      </c>
      <c r="F25" s="113">
        <v>155</v>
      </c>
      <c r="G25" s="98">
        <f>F25*E25</f>
        <v>9145</v>
      </c>
    </row>
    <row r="26" spans="2:9" s="1" customFormat="1" ht="15.6">
      <c r="B26" s="7">
        <v>2</v>
      </c>
      <c r="C26" s="115" t="s">
        <v>78</v>
      </c>
      <c r="D26" s="19" t="s">
        <v>16</v>
      </c>
      <c r="E26" s="99">
        <v>28</v>
      </c>
      <c r="F26" s="113">
        <v>165</v>
      </c>
      <c r="G26" s="98">
        <f>F26*E26</f>
        <v>4620</v>
      </c>
    </row>
    <row r="27" spans="2:9" s="1" customFormat="1" ht="15.6">
      <c r="B27" s="7">
        <v>3</v>
      </c>
      <c r="C27" s="115" t="s">
        <v>60</v>
      </c>
      <c r="D27" s="19" t="s">
        <v>16</v>
      </c>
      <c r="E27" s="99">
        <v>27</v>
      </c>
      <c r="F27" s="113">
        <v>160</v>
      </c>
      <c r="G27" s="98">
        <f>F27*E27</f>
        <v>4320</v>
      </c>
    </row>
    <row r="28" spans="2:9" s="1" customFormat="1" ht="22.5" customHeight="1">
      <c r="B28" s="36" t="s">
        <v>41</v>
      </c>
      <c r="C28" s="12" t="s">
        <v>53</v>
      </c>
      <c r="D28" s="14"/>
      <c r="E28" s="15"/>
      <c r="F28" s="16"/>
      <c r="G28" s="9"/>
    </row>
    <row r="29" spans="2:9" s="1" customFormat="1" ht="15.6">
      <c r="B29" s="7">
        <v>1</v>
      </c>
      <c r="C29" s="116" t="s">
        <v>37</v>
      </c>
      <c r="D29" s="19" t="s">
        <v>16</v>
      </c>
      <c r="E29" s="99">
        <v>15</v>
      </c>
      <c r="F29" s="113">
        <v>190</v>
      </c>
      <c r="G29" s="98">
        <f>F29*E29</f>
        <v>2850</v>
      </c>
    </row>
    <row r="30" spans="2:9" s="1" customFormat="1" ht="16.2" thickBot="1">
      <c r="B30" s="7">
        <v>2</v>
      </c>
      <c r="C30" s="116" t="s">
        <v>54</v>
      </c>
      <c r="D30" s="19" t="s">
        <v>16</v>
      </c>
      <c r="E30" s="99">
        <v>33</v>
      </c>
      <c r="F30" s="113">
        <v>170</v>
      </c>
      <c r="G30" s="98">
        <f>F30*E30</f>
        <v>5610</v>
      </c>
    </row>
    <row r="31" spans="2:9" s="1" customFormat="1" ht="16.2" thickBot="1">
      <c r="B31" s="7">
        <v>3</v>
      </c>
      <c r="C31" s="116" t="s">
        <v>114</v>
      </c>
      <c r="D31" s="19" t="s">
        <v>18</v>
      </c>
      <c r="E31" s="99">
        <v>1</v>
      </c>
      <c r="F31" s="113">
        <v>5500</v>
      </c>
      <c r="G31" s="98">
        <f>F31*E31</f>
        <v>5500</v>
      </c>
      <c r="H31" s="133" t="s">
        <v>115</v>
      </c>
    </row>
    <row r="32" spans="2:9" s="1" customFormat="1" ht="15.6">
      <c r="B32" s="5" t="s">
        <v>52</v>
      </c>
      <c r="C32" s="116" t="s">
        <v>56</v>
      </c>
      <c r="D32" s="19" t="s">
        <v>57</v>
      </c>
      <c r="E32" s="99">
        <v>8</v>
      </c>
      <c r="F32" s="39">
        <v>950</v>
      </c>
      <c r="G32" s="98">
        <f t="shared" ref="G32:G36" si="2">F32*E32</f>
        <v>7600</v>
      </c>
    </row>
    <row r="33" spans="1:9" s="1" customFormat="1" ht="15.6">
      <c r="B33" s="40" t="s">
        <v>86</v>
      </c>
      <c r="C33" s="116" t="s">
        <v>112</v>
      </c>
      <c r="D33" s="95" t="s">
        <v>18</v>
      </c>
      <c r="E33" s="99">
        <v>1</v>
      </c>
      <c r="F33" s="39">
        <v>5500</v>
      </c>
      <c r="G33" s="98">
        <f t="shared" si="2"/>
        <v>5500</v>
      </c>
    </row>
    <row r="34" spans="1:9" s="1" customFormat="1" ht="15.6">
      <c r="A34" s="1" t="s">
        <v>80</v>
      </c>
      <c r="B34" s="40" t="s">
        <v>87</v>
      </c>
      <c r="C34" s="13" t="s">
        <v>34</v>
      </c>
      <c r="D34" s="14" t="s">
        <v>25</v>
      </c>
      <c r="E34" s="15">
        <v>1</v>
      </c>
      <c r="F34" s="132">
        <v>20000</v>
      </c>
      <c r="G34" s="45">
        <f t="shared" si="2"/>
        <v>20000</v>
      </c>
    </row>
    <row r="35" spans="1:9" s="1" customFormat="1" ht="15.6">
      <c r="B35" s="40" t="s">
        <v>58</v>
      </c>
      <c r="C35" s="13" t="s">
        <v>33</v>
      </c>
      <c r="D35" s="14" t="s">
        <v>29</v>
      </c>
      <c r="E35" s="10">
        <v>1</v>
      </c>
      <c r="F35" s="132">
        <v>2500</v>
      </c>
      <c r="G35" s="45">
        <f t="shared" si="2"/>
        <v>2500</v>
      </c>
    </row>
    <row r="36" spans="1:9" s="1" customFormat="1" ht="33" customHeight="1">
      <c r="B36" s="40" t="s">
        <v>59</v>
      </c>
      <c r="C36" s="66" t="s">
        <v>117</v>
      </c>
      <c r="D36" s="58" t="s">
        <v>29</v>
      </c>
      <c r="E36" s="35">
        <v>1</v>
      </c>
      <c r="F36" s="212">
        <v>10000</v>
      </c>
      <c r="G36" s="59">
        <f t="shared" si="2"/>
        <v>10000</v>
      </c>
    </row>
    <row r="37" spans="1:9" s="1" customFormat="1" ht="15.6">
      <c r="B37" s="40" t="s">
        <v>61</v>
      </c>
      <c r="C37" s="66" t="s">
        <v>79</v>
      </c>
      <c r="D37" s="95" t="s">
        <v>18</v>
      </c>
      <c r="E37" s="96">
        <v>1</v>
      </c>
      <c r="F37" s="97">
        <v>1050</v>
      </c>
      <c r="G37" s="98">
        <f t="shared" ref="G37:G38" si="3">F37*E37</f>
        <v>1050</v>
      </c>
    </row>
    <row r="38" spans="1:9" s="1" customFormat="1" ht="15.6">
      <c r="B38" s="40" t="s">
        <v>55</v>
      </c>
      <c r="C38" s="66" t="s">
        <v>105</v>
      </c>
      <c r="D38" s="95" t="s">
        <v>18</v>
      </c>
      <c r="E38" s="96">
        <v>1</v>
      </c>
      <c r="F38" s="213">
        <v>21500</v>
      </c>
      <c r="G38" s="98">
        <f t="shared" si="3"/>
        <v>21500</v>
      </c>
    </row>
    <row r="39" spans="1:9" s="1" customFormat="1" ht="15.6">
      <c r="B39" s="40" t="s">
        <v>73</v>
      </c>
      <c r="C39" s="123" t="s">
        <v>106</v>
      </c>
      <c r="D39" s="124" t="s">
        <v>18</v>
      </c>
      <c r="E39" s="125">
        <v>1</v>
      </c>
      <c r="F39" s="126">
        <v>9800</v>
      </c>
      <c r="G39" s="59">
        <f t="shared" ref="G39" si="4">F39*E39</f>
        <v>9800</v>
      </c>
    </row>
    <row r="40" spans="1:9" s="1" customFormat="1" ht="22.5" customHeight="1">
      <c r="B40" s="40" t="s">
        <v>116</v>
      </c>
      <c r="C40" s="130" t="s">
        <v>109</v>
      </c>
      <c r="D40" s="124"/>
      <c r="E40" s="125"/>
      <c r="F40" s="126"/>
      <c r="G40" s="59"/>
    </row>
    <row r="41" spans="1:9" s="1" customFormat="1" ht="15.6">
      <c r="B41" s="128">
        <v>1</v>
      </c>
      <c r="C41" s="129" t="s">
        <v>107</v>
      </c>
      <c r="D41" s="14" t="s">
        <v>16</v>
      </c>
      <c r="E41" s="15">
        <v>14</v>
      </c>
      <c r="F41" s="214">
        <v>950</v>
      </c>
      <c r="G41" s="215">
        <f t="shared" ref="G41:G42" si="5">F41*E41</f>
        <v>13300</v>
      </c>
    </row>
    <row r="42" spans="1:9" s="1" customFormat="1" ht="16.2" thickBot="1">
      <c r="B42" s="128">
        <v>2</v>
      </c>
      <c r="C42" s="129" t="s">
        <v>108</v>
      </c>
      <c r="D42" s="14" t="s">
        <v>16</v>
      </c>
      <c r="E42" s="15">
        <v>30</v>
      </c>
      <c r="F42" s="214">
        <v>850</v>
      </c>
      <c r="G42" s="215">
        <f t="shared" si="5"/>
        <v>25500</v>
      </c>
    </row>
    <row r="43" spans="1:9" s="1" customFormat="1" ht="22.5" customHeight="1">
      <c r="B43" s="77"/>
      <c r="C43" s="190" t="s">
        <v>19</v>
      </c>
      <c r="D43" s="190"/>
      <c r="E43" s="117"/>
      <c r="F43" s="118"/>
      <c r="G43" s="82">
        <f>SUM(G12:G42)</f>
        <v>306045</v>
      </c>
    </row>
    <row r="44" spans="1:9" s="1" customFormat="1" ht="22.5" customHeight="1">
      <c r="B44" s="83"/>
      <c r="C44" s="185" t="s">
        <v>20</v>
      </c>
      <c r="D44" s="185"/>
      <c r="E44" s="119"/>
      <c r="F44" s="120"/>
      <c r="G44" s="88">
        <f>G43*18%</f>
        <v>55088.1</v>
      </c>
      <c r="I44" s="64"/>
    </row>
    <row r="45" spans="1:9" s="1" customFormat="1" ht="22.5" customHeight="1" thickBot="1">
      <c r="B45" s="89"/>
      <c r="C45" s="186" t="s">
        <v>21</v>
      </c>
      <c r="D45" s="186"/>
      <c r="E45" s="121"/>
      <c r="F45" s="122"/>
      <c r="G45" s="94">
        <f>SUM(G43:G44)</f>
        <v>361133.1</v>
      </c>
      <c r="I45" s="64"/>
    </row>
  </sheetData>
  <mergeCells count="15">
    <mergeCell ref="B1:G1"/>
    <mergeCell ref="B3:G3"/>
    <mergeCell ref="B4:G4"/>
    <mergeCell ref="B5:B6"/>
    <mergeCell ref="D5:D6"/>
    <mergeCell ref="E5:E6"/>
    <mergeCell ref="F5:F6"/>
    <mergeCell ref="G5:G6"/>
    <mergeCell ref="B2:G2"/>
    <mergeCell ref="C44:D44"/>
    <mergeCell ref="C45:D45"/>
    <mergeCell ref="B7:G7"/>
    <mergeCell ref="B8:G8"/>
    <mergeCell ref="B9:G9"/>
    <mergeCell ref="C43:D43"/>
  </mergeCells>
  <pageMargins left="0" right="0" top="0" bottom="0" header="0" footer="0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4E70-49B1-4210-8673-1953DCEFC894}">
  <dimension ref="B1:G24"/>
  <sheetViews>
    <sheetView showGridLines="0" topLeftCell="A7" zoomScale="110" zoomScaleNormal="110" workbookViewId="0">
      <selection activeCell="H9" sqref="H9"/>
    </sheetView>
  </sheetViews>
  <sheetFormatPr defaultColWidth="9.21875" defaultRowHeight="14.4"/>
  <cols>
    <col min="1" max="1" width="3.21875" customWidth="1"/>
    <col min="2" max="2" width="10.21875" customWidth="1"/>
    <col min="3" max="3" width="78.21875" customWidth="1"/>
    <col min="4" max="4" width="6.44140625" customWidth="1"/>
    <col min="5" max="5" width="9" style="2" customWidth="1"/>
    <col min="6" max="6" width="14.5546875" style="3" bestFit="1" customWidth="1"/>
    <col min="7" max="7" width="16.77734375" style="4" customWidth="1"/>
    <col min="9" max="9" width="12.21875" bestFit="1" customWidth="1"/>
    <col min="11" max="11" width="9.77734375" bestFit="1" customWidth="1"/>
  </cols>
  <sheetData>
    <row r="1" spans="2:7" ht="24.6">
      <c r="B1" s="144" t="s">
        <v>88</v>
      </c>
      <c r="C1" s="145"/>
      <c r="D1" s="145"/>
      <c r="E1" s="145"/>
      <c r="F1" s="145"/>
      <c r="G1" s="146"/>
    </row>
    <row r="2" spans="2:7" ht="27">
      <c r="B2" s="147" t="s">
        <v>89</v>
      </c>
      <c r="C2" s="148"/>
      <c r="D2" s="148"/>
      <c r="E2" s="148"/>
      <c r="F2" s="148"/>
      <c r="G2" s="149"/>
    </row>
    <row r="3" spans="2:7" ht="15">
      <c r="B3" s="150" t="s">
        <v>90</v>
      </c>
      <c r="C3" s="151"/>
      <c r="D3" s="151"/>
      <c r="E3" s="151"/>
      <c r="F3" s="151"/>
      <c r="G3" s="152"/>
    </row>
    <row r="4" spans="2:7" ht="20.25" customHeight="1" thickBot="1">
      <c r="B4" s="135" t="s">
        <v>91</v>
      </c>
      <c r="C4" s="136"/>
      <c r="D4" s="136"/>
      <c r="E4" s="136"/>
      <c r="F4" s="136"/>
      <c r="G4" s="137"/>
    </row>
    <row r="5" spans="2:7" ht="18.75" customHeight="1">
      <c r="B5" s="138"/>
      <c r="C5" s="28" t="s">
        <v>31</v>
      </c>
      <c r="D5" s="140"/>
      <c r="E5" s="140" t="s">
        <v>32</v>
      </c>
      <c r="F5" s="142">
        <v>45880</v>
      </c>
      <c r="G5" s="183"/>
    </row>
    <row r="6" spans="2:7" ht="18.45" customHeight="1" thickBot="1">
      <c r="B6" s="139"/>
      <c r="C6" s="67" t="s">
        <v>92</v>
      </c>
      <c r="D6" s="141"/>
      <c r="E6" s="141"/>
      <c r="F6" s="143"/>
      <c r="G6" s="184"/>
    </row>
    <row r="7" spans="2:7" ht="36" customHeight="1" thickBot="1">
      <c r="B7" s="193" t="s">
        <v>94</v>
      </c>
      <c r="C7" s="194"/>
      <c r="D7" s="194"/>
      <c r="E7" s="194"/>
      <c r="F7" s="194"/>
      <c r="G7" s="195"/>
    </row>
    <row r="8" spans="2:7" ht="16.2" thickBot="1">
      <c r="B8" s="177" t="s">
        <v>0</v>
      </c>
      <c r="C8" s="178"/>
      <c r="D8" s="178"/>
      <c r="E8" s="178"/>
      <c r="F8" s="178"/>
      <c r="G8" s="179"/>
    </row>
    <row r="9" spans="2:7" ht="16.2" thickBot="1">
      <c r="B9" s="171" t="s">
        <v>12</v>
      </c>
      <c r="C9" s="172"/>
      <c r="D9" s="172"/>
      <c r="E9" s="172"/>
      <c r="F9" s="172"/>
      <c r="G9" s="173"/>
    </row>
    <row r="10" spans="2:7" ht="18.600000000000001" thickBot="1">
      <c r="B10" s="206" t="s">
        <v>43</v>
      </c>
      <c r="C10" s="207"/>
      <c r="D10" s="207"/>
      <c r="E10" s="207"/>
      <c r="F10" s="207"/>
      <c r="G10" s="208"/>
    </row>
    <row r="11" spans="2:7" ht="15.6">
      <c r="B11" s="57">
        <v>1</v>
      </c>
      <c r="C11" s="209" t="s">
        <v>68</v>
      </c>
      <c r="D11" s="210"/>
      <c r="E11" s="210"/>
      <c r="F11" s="210"/>
      <c r="G11" s="211"/>
    </row>
    <row r="12" spans="2:7" ht="15.6">
      <c r="B12" s="200">
        <v>2</v>
      </c>
      <c r="C12" s="191" t="s">
        <v>69</v>
      </c>
      <c r="D12" s="191"/>
      <c r="E12" s="191"/>
      <c r="F12" s="191"/>
      <c r="G12" s="192"/>
    </row>
    <row r="13" spans="2:7" ht="15.6">
      <c r="B13" s="200"/>
      <c r="C13" s="191" t="s">
        <v>70</v>
      </c>
      <c r="D13" s="191"/>
      <c r="E13" s="191"/>
      <c r="F13" s="191"/>
      <c r="G13" s="192"/>
    </row>
    <row r="14" spans="2:7" ht="15.6">
      <c r="B14" s="200"/>
      <c r="C14" s="191" t="s">
        <v>71</v>
      </c>
      <c r="D14" s="191"/>
      <c r="E14" s="191"/>
      <c r="F14" s="191"/>
      <c r="G14" s="192"/>
    </row>
    <row r="15" spans="2:7" ht="15.6">
      <c r="B15" s="200"/>
      <c r="C15" s="191" t="s">
        <v>72</v>
      </c>
      <c r="D15" s="191"/>
      <c r="E15" s="191"/>
      <c r="F15" s="191"/>
      <c r="G15" s="192"/>
    </row>
    <row r="16" spans="2:7" ht="15.6">
      <c r="B16" s="200"/>
      <c r="C16" s="201" t="s">
        <v>44</v>
      </c>
      <c r="D16" s="202"/>
      <c r="E16" s="202"/>
      <c r="F16" s="202"/>
      <c r="G16" s="203"/>
    </row>
    <row r="17" spans="2:7" ht="15.75" customHeight="1">
      <c r="B17" s="30">
        <v>3</v>
      </c>
      <c r="C17" s="204" t="s">
        <v>45</v>
      </c>
      <c r="D17" s="204"/>
      <c r="E17" s="204"/>
      <c r="F17" s="204"/>
      <c r="G17" s="205"/>
    </row>
    <row r="18" spans="2:7" ht="15.6">
      <c r="B18" s="30">
        <v>4</v>
      </c>
      <c r="C18" s="204" t="s">
        <v>46</v>
      </c>
      <c r="D18" s="204"/>
      <c r="E18" s="204"/>
      <c r="F18" s="204"/>
      <c r="G18" s="205"/>
    </row>
    <row r="19" spans="2:7" ht="15.75" customHeight="1">
      <c r="B19" s="30">
        <v>5</v>
      </c>
      <c r="C19" s="204" t="s">
        <v>47</v>
      </c>
      <c r="D19" s="204"/>
      <c r="E19" s="204"/>
      <c r="F19" s="204"/>
      <c r="G19" s="205"/>
    </row>
    <row r="20" spans="2:7" ht="15.6">
      <c r="B20" s="30">
        <v>6</v>
      </c>
      <c r="C20" s="196" t="s">
        <v>48</v>
      </c>
      <c r="D20" s="196"/>
      <c r="E20" s="196"/>
      <c r="F20" s="196"/>
      <c r="G20" s="197"/>
    </row>
    <row r="21" spans="2:7" ht="15.6">
      <c r="B21" s="30">
        <v>7</v>
      </c>
      <c r="C21" s="196" t="s">
        <v>49</v>
      </c>
      <c r="D21" s="196"/>
      <c r="E21" s="196"/>
      <c r="F21" s="196"/>
      <c r="G21" s="197"/>
    </row>
    <row r="22" spans="2:7" ht="15.6">
      <c r="B22" s="30">
        <v>8</v>
      </c>
      <c r="C22" s="196" t="s">
        <v>50</v>
      </c>
      <c r="D22" s="196"/>
      <c r="E22" s="196"/>
      <c r="F22" s="196"/>
      <c r="G22" s="197"/>
    </row>
    <row r="23" spans="2:7" ht="15.6">
      <c r="B23" s="30">
        <v>9</v>
      </c>
      <c r="C23" s="196" t="s">
        <v>51</v>
      </c>
      <c r="D23" s="196"/>
      <c r="E23" s="196"/>
      <c r="F23" s="196"/>
      <c r="G23" s="197"/>
    </row>
    <row r="24" spans="2:7" ht="16.2" thickBot="1">
      <c r="B24" s="56">
        <v>10</v>
      </c>
      <c r="C24" s="198" t="s">
        <v>62</v>
      </c>
      <c r="D24" s="198"/>
      <c r="E24" s="198"/>
      <c r="F24" s="198"/>
      <c r="G24" s="199"/>
    </row>
  </sheetData>
  <mergeCells count="28">
    <mergeCell ref="C22:G22"/>
    <mergeCell ref="C23:G23"/>
    <mergeCell ref="B9:G9"/>
    <mergeCell ref="C24:G24"/>
    <mergeCell ref="B12:B16"/>
    <mergeCell ref="C16:G16"/>
    <mergeCell ref="C17:G17"/>
    <mergeCell ref="C18:G18"/>
    <mergeCell ref="C19:G19"/>
    <mergeCell ref="C20:G20"/>
    <mergeCell ref="C21:G21"/>
    <mergeCell ref="B10:G10"/>
    <mergeCell ref="C11:G11"/>
    <mergeCell ref="C12:G12"/>
    <mergeCell ref="C13:G13"/>
    <mergeCell ref="C14:G14"/>
    <mergeCell ref="C15:G15"/>
    <mergeCell ref="B1:G1"/>
    <mergeCell ref="B3:G3"/>
    <mergeCell ref="B4:G4"/>
    <mergeCell ref="B5:B6"/>
    <mergeCell ref="D5:D6"/>
    <mergeCell ref="E5:E6"/>
    <mergeCell ref="F5:F6"/>
    <mergeCell ref="G5:G6"/>
    <mergeCell ref="B8:G8"/>
    <mergeCell ref="B7:G7"/>
    <mergeCell ref="B2:G2"/>
  </mergeCells>
  <pageMargins left="0.7" right="0.7" top="0.75" bottom="0.75" header="0.3" footer="0.3"/>
  <pageSetup scale="73" orientation="portrait" r:id="rId1"/>
  <colBreaks count="1" manualBreakCount="1">
    <brk id="2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HIGH SIDE</vt:lpstr>
      <vt:lpstr>LOW SIDE</vt:lpstr>
      <vt:lpstr>TERMS AND CONDITIONS</vt:lpstr>
      <vt:lpstr>'HIGH SIDE'!Print_Area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2025-08-12T06:22:57Z</dcterms:modified>
</cp:coreProperties>
</file>