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D:\Daikin Folder - KA\Daikin - Key Accounts\Daikin Key Accounts\Bandhan Bank\Bandhan Bank - 25 Sites - Bengal &amp; Assam\Bandhan Bank - L G Show Room, Nagpur\"/>
    </mc:Choice>
  </mc:AlternateContent>
  <xr:revisionPtr revIDLastSave="0" documentId="8_{36F2D22C-1525-4583-9179-4F62646E0A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ow Side" sheetId="1" r:id="rId1"/>
    <sheet name="Hisid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3" i="1" l="1"/>
  <c r="J2" i="2"/>
  <c r="J1" i="1"/>
  <c r="I9" i="1" l="1"/>
  <c r="K6" i="2" l="1"/>
  <c r="D24" i="2"/>
  <c r="J18" i="2"/>
  <c r="K18" i="2" s="1"/>
  <c r="J15" i="2"/>
  <c r="K15" i="2" s="1"/>
  <c r="J12" i="2"/>
  <c r="K12" i="2" s="1"/>
  <c r="J9" i="2"/>
  <c r="I6" i="2"/>
  <c r="J6" i="2" s="1"/>
  <c r="J4" i="2"/>
  <c r="K4" i="2" s="1"/>
  <c r="K2" i="2"/>
  <c r="K9" i="2" l="1"/>
  <c r="K22" i="2" s="1"/>
  <c r="K23" i="2" s="1"/>
  <c r="K24" i="2" s="1"/>
  <c r="H24" i="2"/>
  <c r="I42" i="1" l="1"/>
  <c r="I35" i="1" l="1"/>
  <c r="I11" i="1"/>
  <c r="I10" i="1"/>
  <c r="I32" i="1"/>
  <c r="I17" i="1"/>
  <c r="I13" i="1"/>
  <c r="I14" i="1"/>
  <c r="I15" i="1"/>
  <c r="I16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6" i="1"/>
  <c r="I37" i="1"/>
  <c r="I38" i="1"/>
  <c r="I39" i="1"/>
  <c r="I40" i="1"/>
  <c r="I41" i="1"/>
  <c r="I34" i="1" l="1"/>
  <c r="I33" i="1"/>
  <c r="I12" i="1"/>
  <c r="I44" i="1" s="1"/>
  <c r="I45" i="1" l="1"/>
  <c r="I46" i="1" s="1"/>
</calcChain>
</file>

<file path=xl/sharedStrings.xml><?xml version="1.0" encoding="utf-8"?>
<sst xmlns="http://schemas.openxmlformats.org/spreadsheetml/2006/main" count="209" uniqueCount="156">
  <si>
    <t>REF</t>
  </si>
  <si>
    <t>DATE</t>
  </si>
  <si>
    <t>BOQ FOR HI WALL &amp; CASSETTES</t>
  </si>
  <si>
    <t xml:space="preserve">Customer Name </t>
  </si>
  <si>
    <t xml:space="preserve">HI-SIDE DETAILS </t>
  </si>
  <si>
    <t>SITE NAME =</t>
  </si>
  <si>
    <t>UNIT</t>
  </si>
  <si>
    <t>QTY.</t>
  </si>
  <si>
    <t>BASIC RATE</t>
  </si>
  <si>
    <t>AMOUNT</t>
  </si>
  <si>
    <t>Nos.</t>
  </si>
  <si>
    <t>LOW SIDE WORK</t>
  </si>
  <si>
    <t xml:space="preserve">S. No. </t>
  </si>
  <si>
    <t>PARTICULARS</t>
  </si>
  <si>
    <t xml:space="preserve">Standard Installation  , pressure testing, vacummizing, testing &amp; commissioning of Hi Wall unit </t>
  </si>
  <si>
    <t>1a</t>
  </si>
  <si>
    <t xml:space="preserve">SITC of Hi Wall unit </t>
  </si>
  <si>
    <t>1b</t>
  </si>
  <si>
    <t xml:space="preserve">SITC  of 1.5 TR Cassette unit </t>
  </si>
  <si>
    <t>1c</t>
  </si>
  <si>
    <t>1d</t>
  </si>
  <si>
    <t>DISMANTLING IF ANY (FOR REPLACEMENT SITES ONLY )</t>
  </si>
  <si>
    <t>2a</t>
  </si>
  <si>
    <t xml:space="preserve">Dismantling of Hi Walls </t>
  </si>
  <si>
    <t>2b</t>
  </si>
  <si>
    <t>Dismanting of Cassettes</t>
  </si>
  <si>
    <t xml:space="preserve">REFRIGERANT PIPING </t>
  </si>
  <si>
    <t>3a</t>
  </si>
  <si>
    <t>Refrigerant  Piping for  1.0 TR  Hi wall Unit</t>
  </si>
  <si>
    <t>Rmt.</t>
  </si>
  <si>
    <t>3b</t>
  </si>
  <si>
    <t>Refrigerant  Piping for  1.5 TR  Hi wall Unit</t>
  </si>
  <si>
    <t>3c</t>
  </si>
  <si>
    <t>Refrigerant  Piping for  1.8 TR  Hi wall Unit</t>
  </si>
  <si>
    <t>3d</t>
  </si>
  <si>
    <t>Refrigerant  Piping for  1.5 TR Cassette</t>
  </si>
  <si>
    <t>3e</t>
  </si>
  <si>
    <t>3f</t>
  </si>
  <si>
    <t>3g</t>
  </si>
  <si>
    <t>Refrigerant  Piping for  4 TR Unit</t>
  </si>
  <si>
    <t>Control Cable</t>
  </si>
  <si>
    <t>4.a</t>
  </si>
  <si>
    <t>3C/1.5 SQMM</t>
  </si>
  <si>
    <t>4.b</t>
  </si>
  <si>
    <t>4.c</t>
  </si>
  <si>
    <t>4C/4.0 SQMM</t>
  </si>
  <si>
    <t>4.d</t>
  </si>
  <si>
    <t>5a</t>
  </si>
  <si>
    <t>Drain Pipe  25 mm thick Hard Pvc</t>
  </si>
  <si>
    <t>5b</t>
  </si>
  <si>
    <t>Drain Pipe  32 mm thick Hard Pvc</t>
  </si>
  <si>
    <t>Standard "L" Type OUTDOOR UNIT</t>
  </si>
  <si>
    <t>6a</t>
  </si>
  <si>
    <t xml:space="preserve"> Outdoor Unit Stand  for 1 TR,  1.5 TR &amp; 2.0 TR HI WALL</t>
  </si>
  <si>
    <t>6b</t>
  </si>
  <si>
    <t>6c</t>
  </si>
  <si>
    <t>6d</t>
  </si>
  <si>
    <t xml:space="preserve">Catwalk stand if required will be as per site </t>
  </si>
  <si>
    <t>Kg</t>
  </si>
  <si>
    <t xml:space="preserve">Refrigerant Top Up </t>
  </si>
  <si>
    <t>kg</t>
  </si>
  <si>
    <t>Cable Tray</t>
  </si>
  <si>
    <t>Core Cutting</t>
  </si>
  <si>
    <t>per Hole</t>
  </si>
  <si>
    <t xml:space="preserve">Chiselling of Split Ac and Cassette AC </t>
  </si>
  <si>
    <t>E</t>
  </si>
  <si>
    <t>TOTAL BASIC LOW SIDE</t>
  </si>
  <si>
    <t>F</t>
  </si>
  <si>
    <t>GST</t>
  </si>
  <si>
    <t>@</t>
  </si>
  <si>
    <t>G</t>
  </si>
  <si>
    <t>Any variation in quantities shall be charged as per actual</t>
  </si>
  <si>
    <t>Civil / Masonry work , Lifting shifting of Machine if done shall be charged extra</t>
  </si>
  <si>
    <t>Please mention in your PO - The  " Billing To" &amp;  " Shipping To) Address</t>
  </si>
  <si>
    <t xml:space="preserve">Please mention in your PO - The  " GST No of Bill To &amp; Ship To address </t>
  </si>
  <si>
    <t>ORDER</t>
  </si>
  <si>
    <t xml:space="preserve">To be placed on - Daikin  ( Branch Name) </t>
  </si>
  <si>
    <t xml:space="preserve">Daikin Banch address </t>
  </si>
  <si>
    <t xml:space="preserve">Daikin GST Number </t>
  </si>
  <si>
    <t xml:space="preserve">Low side dealer Firm's Name : </t>
  </si>
  <si>
    <t>Contact person 1  (Project Incharge) :</t>
  </si>
  <si>
    <t xml:space="preserve">Contact No. 1 : </t>
  </si>
  <si>
    <t xml:space="preserve">Contact person 2 (Propreitor) : </t>
  </si>
  <si>
    <t xml:space="preserve">Contact No. 2 : </t>
  </si>
  <si>
    <t xml:space="preserve">Email Id : </t>
  </si>
  <si>
    <t xml:space="preserve">Address : </t>
  </si>
  <si>
    <t>GST Number :</t>
  </si>
  <si>
    <t>Dealer code  :</t>
  </si>
  <si>
    <t>PAN Number :</t>
  </si>
  <si>
    <t>Bandhan Bank</t>
  </si>
  <si>
    <t>Pump</t>
  </si>
  <si>
    <t xml:space="preserve">SITC of 2 TR   Cassette unit </t>
  </si>
  <si>
    <t xml:space="preserve">SITC of  3.0 TR   &amp; 4 TR Cassette unit </t>
  </si>
  <si>
    <t>Refrigerant  Piping for  2.0 TR  Cassette</t>
  </si>
  <si>
    <t>Refrigerant  Piping for 3.0 TR  Cassette Unit</t>
  </si>
  <si>
    <t>Outdoor Unit Stand  for 2.0 TR  Cassette</t>
  </si>
  <si>
    <t>Outdoor Unit Stand  for 3.0 TR  &amp; 4.0 TR Cassette</t>
  </si>
  <si>
    <t xml:space="preserve">Outdoor Unit Stand  for 1.5 TR  </t>
  </si>
  <si>
    <t>Iron Caging for Outdoor units of Ground Floor</t>
  </si>
  <si>
    <t>Final Total</t>
  </si>
  <si>
    <t xml:space="preserve">SL. NO. </t>
  </si>
  <si>
    <t>DETAILS  OF MACHINES</t>
  </si>
  <si>
    <t>Quantity</t>
  </si>
  <si>
    <t>Description</t>
  </si>
  <si>
    <t>Item Description</t>
  </si>
  <si>
    <t>Item Rate</t>
  </si>
  <si>
    <r>
      <rPr>
        <b/>
        <sz val="11"/>
        <color indexed="8"/>
        <rFont val="Calibri"/>
        <family val="2"/>
      </rPr>
      <t>1.0 TR</t>
    </r>
    <r>
      <rPr>
        <sz val="11"/>
        <color indexed="8"/>
        <rFont val="Calibri"/>
        <family val="2"/>
      </rPr>
      <t xml:space="preserve">  3 STAR BEE  Inverter-Hi Wall SPLIT AC </t>
    </r>
  </si>
  <si>
    <t>FTKL35UV16W</t>
  </si>
  <si>
    <t>1.0 TR  Hi-wall  IDU</t>
  </si>
  <si>
    <t>RKL35UV16W</t>
  </si>
  <si>
    <t>1.0 TR  Hi-wall ODU</t>
  </si>
  <si>
    <r>
      <rPr>
        <b/>
        <sz val="11"/>
        <color indexed="8"/>
        <rFont val="Calibri"/>
        <family val="2"/>
      </rPr>
      <t>1.5 TR</t>
    </r>
    <r>
      <rPr>
        <sz val="11"/>
        <color indexed="8"/>
        <rFont val="Calibri"/>
        <family val="2"/>
      </rPr>
      <t xml:space="preserve">  3 STAR BEE - Inverter Hi Wall SPLIT AC </t>
    </r>
  </si>
  <si>
    <t>FTKL50UV16V3A</t>
  </si>
  <si>
    <t>1.5 TR  Hi-wall IDU</t>
  </si>
  <si>
    <t>RKL50UV16V3A</t>
  </si>
  <si>
    <t>1.5 TR  Hi-wall ODU</t>
  </si>
  <si>
    <r>
      <rPr>
        <b/>
        <sz val="11"/>
        <color indexed="8"/>
        <rFont val="Calibri"/>
        <family val="2"/>
      </rPr>
      <t>1.8 TR</t>
    </r>
    <r>
      <rPr>
        <sz val="11"/>
        <color indexed="8"/>
        <rFont val="Calibri"/>
        <family val="2"/>
      </rPr>
      <t xml:space="preserve">  3 STAR BEE -Inverter Hi Wall SPLIT AC </t>
    </r>
  </si>
  <si>
    <t>FTKL60UV16U</t>
  </si>
  <si>
    <t>1.8TR  Hi-wall IDU</t>
  </si>
  <si>
    <t>RKL60UV16U</t>
  </si>
  <si>
    <t>1.8 TR  Hi-wall ODU</t>
  </si>
  <si>
    <t>1.5 TR Non Inverter Cassette Model -</t>
  </si>
  <si>
    <t>FCQF18ARV16</t>
  </si>
  <si>
    <t>1.5 TR Non- Inverter Cassette IDU</t>
  </si>
  <si>
    <t>RGVF18ASV16</t>
  </si>
  <si>
    <t>1.5 TR Non- Inverter Cassette ODU</t>
  </si>
  <si>
    <t>BYCQ48EAF6</t>
  </si>
  <si>
    <t>1.5 TR Non- Inverter Cassette Panel</t>
  </si>
  <si>
    <t>2.0 TR Non Inverter Cassette Model</t>
  </si>
  <si>
    <t>FCQF24ARV16</t>
  </si>
  <si>
    <t>2.0 TR Non- Inverter Cassette IDU</t>
  </si>
  <si>
    <t>RGVF24ASV16</t>
  </si>
  <si>
    <t>2.0 TR Non- Inverter Cassette ODU</t>
  </si>
  <si>
    <t>2.0 TR Non- Inverter Cassette Panel</t>
  </si>
  <si>
    <t>3.0 TR Non Inverter Cassette Model</t>
  </si>
  <si>
    <t>FCQF36ARV16</t>
  </si>
  <si>
    <t>3.0 TR Non- Inverter Cassette IDU</t>
  </si>
  <si>
    <t>RGVF36ASV16</t>
  </si>
  <si>
    <t>3.0 TR Non- Inverter Cassette ODU</t>
  </si>
  <si>
    <t>3.0 TR Non- Inverter Cassette Panel</t>
  </si>
  <si>
    <t>4.0 TR Non Inverter Cassette Model</t>
  </si>
  <si>
    <t>FCQF48ARV16</t>
  </si>
  <si>
    <t>4.0 TR Non- Inverter Cassette IDU</t>
  </si>
  <si>
    <t>RGVF48ASY16</t>
  </si>
  <si>
    <t>4.0 TR Non- Inverter Cassette ODU</t>
  </si>
  <si>
    <t>4.0 TR Non- Inverter Cassette Panel</t>
  </si>
  <si>
    <t>A</t>
  </si>
  <si>
    <t>TOTAL BASIC HIGH SIDE</t>
  </si>
  <si>
    <t>B</t>
  </si>
  <si>
    <t>GST 28%</t>
  </si>
  <si>
    <t>C</t>
  </si>
  <si>
    <t>TOTAL HIGH SIDE VALUE  (A+B)</t>
  </si>
  <si>
    <t>3C/2.5 SQMM</t>
  </si>
  <si>
    <t>4C/2.5 SQMM</t>
  </si>
  <si>
    <t>Scaffolding Charges</t>
  </si>
  <si>
    <t>Plot No.12, C A Road, Near L G Show Room, Nagpur, Maharashtra, Pin- 440002.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</si>
</sst>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₹&quot;\ * #,##0.00_ ;_ &quot;₹&quot;\ * \-#,##0.00_ ;_ &quot;₹&quot;\ * &quot;-&quot;??_ ;_ @_ 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b/>
      <i/>
      <sz val="10"/>
      <color theme="1"/>
      <name val="Calibri"/>
      <family val="2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u/>
      <sz val="11"/>
      <color theme="10"/>
      <name val="Calibri"/>
      <family val="2"/>
    </font>
    <font>
      <sz val="10"/>
      <color rgb="FFFF0000"/>
      <name val="Calibri"/>
      <family val="2"/>
    </font>
    <font>
      <b/>
      <sz val="10"/>
      <color rgb="FFFF0000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10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medium">
        <color theme="4"/>
      </right>
      <top/>
      <bottom style="medium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/>
      <bottom style="thin">
        <color theme="4"/>
      </bottom>
      <diagonal/>
    </border>
    <border>
      <left style="medium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thin">
        <color theme="4"/>
      </right>
      <top/>
      <bottom style="thin">
        <color theme="4"/>
      </bottom>
      <diagonal/>
    </border>
    <border>
      <left style="thin">
        <color theme="4"/>
      </left>
      <right style="medium">
        <color theme="4"/>
      </right>
      <top/>
      <bottom style="thin">
        <color theme="4"/>
      </bottom>
      <diagonal/>
    </border>
    <border>
      <left/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thin">
        <color theme="4"/>
      </left>
      <right/>
      <top style="medium">
        <color theme="4"/>
      </top>
      <bottom style="medium">
        <color theme="4"/>
      </bottom>
      <diagonal/>
    </border>
    <border>
      <left style="thin">
        <color theme="4"/>
      </left>
      <right/>
      <top/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medium">
        <color theme="4"/>
      </bottom>
      <diagonal/>
    </border>
    <border>
      <left style="medium">
        <color theme="4"/>
      </left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medium">
        <color theme="4"/>
      </bottom>
      <diagonal/>
    </border>
    <border>
      <left style="medium">
        <color theme="4"/>
      </left>
      <right/>
      <top style="medium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thin">
        <color theme="4"/>
      </bottom>
      <diagonal/>
    </border>
    <border>
      <left/>
      <right style="medium">
        <color theme="4"/>
      </right>
      <top style="medium">
        <color theme="4"/>
      </top>
      <bottom style="medium">
        <color theme="4"/>
      </bottom>
      <diagonal/>
    </border>
    <border>
      <left/>
      <right style="medium">
        <color theme="4"/>
      </right>
      <top style="medium">
        <color theme="4"/>
      </top>
      <bottom style="thin">
        <color theme="4"/>
      </bottom>
      <diagonal/>
    </border>
    <border>
      <left/>
      <right style="medium">
        <color theme="4"/>
      </right>
      <top style="thin">
        <color theme="4"/>
      </top>
      <bottom style="thin">
        <color theme="4"/>
      </bottom>
      <diagonal/>
    </border>
    <border>
      <left style="medium">
        <color theme="4"/>
      </left>
      <right/>
      <top style="thin">
        <color theme="4"/>
      </top>
      <bottom style="medium">
        <color theme="4"/>
      </bottom>
      <diagonal/>
    </border>
    <border>
      <left/>
      <right style="medium">
        <color theme="4"/>
      </right>
      <top style="thin">
        <color theme="4"/>
      </top>
      <bottom style="medium">
        <color theme="4"/>
      </bottom>
      <diagonal/>
    </border>
    <border>
      <left style="medium">
        <color theme="4"/>
      </left>
      <right style="thin">
        <color theme="4"/>
      </right>
      <top style="medium">
        <color theme="4"/>
      </top>
      <bottom style="medium">
        <color theme="4"/>
      </bottom>
      <diagonal/>
    </border>
    <border>
      <left style="medium">
        <color theme="4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thin">
        <color indexed="64"/>
      </right>
      <top style="medium">
        <color theme="4"/>
      </top>
      <bottom style="medium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 style="thin">
        <color rgb="FF00B0F0"/>
      </right>
      <top style="medium">
        <color theme="4"/>
      </top>
      <bottom style="medium">
        <color theme="4"/>
      </bottom>
      <diagonal/>
    </border>
    <border>
      <left style="thin">
        <color rgb="FF00B0F0"/>
      </left>
      <right style="medium">
        <color theme="4"/>
      </right>
      <top style="medium">
        <color theme="4"/>
      </top>
      <bottom style="medium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B0F0"/>
      </bottom>
      <diagonal/>
    </border>
    <border>
      <left/>
      <right style="thin">
        <color indexed="64"/>
      </right>
      <top/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 style="thin">
        <color indexed="64"/>
      </right>
      <top style="thin">
        <color rgb="FF00B0F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rgb="FF00B0F0"/>
      </bottom>
      <diagonal/>
    </border>
    <border>
      <left/>
      <right style="thin">
        <color indexed="64"/>
      </right>
      <top style="medium">
        <color indexed="64"/>
      </top>
      <bottom style="thin">
        <color rgb="FF00B0F0"/>
      </bottom>
      <diagonal/>
    </border>
    <border>
      <left style="thin">
        <color indexed="64"/>
      </left>
      <right style="thin">
        <color indexed="64"/>
      </right>
      <top style="thin">
        <color rgb="FF00B0F0"/>
      </top>
      <bottom/>
      <diagonal/>
    </border>
    <border>
      <left/>
      <right style="thin">
        <color indexed="64"/>
      </right>
      <top style="thin">
        <color rgb="FF00B0F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 style="thin">
        <color rgb="FF00B0F0"/>
      </top>
      <bottom style="thin">
        <color rgb="FF00B0F0"/>
      </bottom>
      <diagonal/>
    </border>
    <border>
      <left/>
      <right style="medium">
        <color indexed="64"/>
      </right>
      <top style="thin">
        <color rgb="FF00B0F0"/>
      </top>
      <bottom style="thin">
        <color rgb="FF00B0F0"/>
      </bottom>
      <diagonal/>
    </border>
    <border>
      <left style="medium">
        <color indexed="64"/>
      </left>
      <right style="thin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rgb="FF00B0F0"/>
      </top>
      <bottom style="medium">
        <color indexed="64"/>
      </bottom>
      <diagonal/>
    </border>
    <border>
      <left/>
      <right style="medium">
        <color indexed="64"/>
      </right>
      <top style="thin">
        <color rgb="FF00B0F0"/>
      </top>
      <bottom style="medium">
        <color indexed="64"/>
      </bottom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  <xf numFmtId="44" fontId="11" fillId="0" borderId="0" applyFont="0" applyFill="0" applyBorder="0" applyAlignment="0" applyProtection="0"/>
  </cellStyleXfs>
  <cellXfs count="202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0" xfId="0" applyFont="1" applyFill="1"/>
    <xf numFmtId="0" fontId="1" fillId="0" borderId="0" xfId="0" applyFont="1"/>
    <xf numFmtId="0" fontId="1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" fillId="0" borderId="10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 indent="4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0" fontId="2" fillId="0" borderId="26" xfId="0" applyFont="1" applyBorder="1" applyAlignment="1" applyProtection="1">
      <alignment horizontal="center" vertical="center"/>
      <protection locked="0"/>
    </xf>
    <xf numFmtId="14" fontId="1" fillId="2" borderId="0" xfId="0" applyNumberFormat="1" applyFont="1" applyFill="1" applyAlignment="1">
      <alignment horizontal="center" vertical="center"/>
    </xf>
    <xf numFmtId="0" fontId="12" fillId="3" borderId="60" xfId="0" applyFont="1" applyFill="1" applyBorder="1" applyAlignment="1">
      <alignment horizontal="center" vertical="center" wrapText="1"/>
    </xf>
    <xf numFmtId="0" fontId="12" fillId="3" borderId="61" xfId="0" applyFont="1" applyFill="1" applyBorder="1" applyAlignment="1">
      <alignment horizontal="center" vertical="center" wrapText="1"/>
    </xf>
    <xf numFmtId="0" fontId="12" fillId="3" borderId="62" xfId="0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67" xfId="0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13" fillId="0" borderId="68" xfId="0" applyFont="1" applyBorder="1" applyAlignment="1" applyProtection="1">
      <alignment horizontal="center" vertical="center"/>
      <protection locked="0"/>
    </xf>
    <xf numFmtId="0" fontId="13" fillId="0" borderId="69" xfId="0" applyFont="1" applyBorder="1" applyAlignment="1">
      <alignment horizontal="center" vertical="center" wrapText="1"/>
    </xf>
    <xf numFmtId="44" fontId="16" fillId="0" borderId="70" xfId="2" applyFont="1" applyBorder="1" applyAlignment="1">
      <alignment horizontal="center" vertical="center"/>
    </xf>
    <xf numFmtId="44" fontId="13" fillId="2" borderId="66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76" xfId="0" applyBorder="1" applyAlignment="1">
      <alignment horizontal="center" vertical="center"/>
    </xf>
    <xf numFmtId="0" fontId="0" fillId="0" borderId="77" xfId="0" applyBorder="1" applyAlignment="1">
      <alignment horizontal="center" vertical="center"/>
    </xf>
    <xf numFmtId="0" fontId="13" fillId="0" borderId="78" xfId="0" applyFont="1" applyBorder="1" applyAlignment="1" applyProtection="1">
      <alignment horizontal="center" vertical="center"/>
      <protection locked="0"/>
    </xf>
    <xf numFmtId="0" fontId="13" fillId="0" borderId="79" xfId="0" applyFont="1" applyBorder="1" applyAlignment="1">
      <alignment horizontal="center" vertical="center" wrapText="1"/>
    </xf>
    <xf numFmtId="0" fontId="13" fillId="2" borderId="75" xfId="0" applyFont="1" applyFill="1" applyBorder="1" applyAlignment="1" applyProtection="1">
      <alignment horizontal="center" vertical="center" wrapText="1"/>
      <protection locked="0"/>
    </xf>
    <xf numFmtId="0" fontId="0" fillId="0" borderId="84" xfId="0" applyBorder="1" applyAlignment="1">
      <alignment horizontal="center" vertical="center"/>
    </xf>
    <xf numFmtId="0" fontId="13" fillId="0" borderId="85" xfId="0" applyFont="1" applyBorder="1" applyAlignment="1" applyProtection="1">
      <alignment horizontal="center" vertical="center"/>
      <protection locked="0"/>
    </xf>
    <xf numFmtId="0" fontId="13" fillId="0" borderId="86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87" xfId="0" applyFont="1" applyBorder="1" applyAlignment="1" applyProtection="1">
      <alignment horizontal="center" vertical="center"/>
      <protection locked="0"/>
    </xf>
    <xf numFmtId="0" fontId="13" fillId="0" borderId="88" xfId="0" applyFont="1" applyBorder="1" applyAlignment="1">
      <alignment horizontal="center" vertical="center" wrapText="1"/>
    </xf>
    <xf numFmtId="0" fontId="13" fillId="0" borderId="84" xfId="0" applyFont="1" applyBorder="1" applyAlignment="1" applyProtection="1">
      <alignment horizontal="center" vertical="center"/>
      <protection locked="0"/>
    </xf>
    <xf numFmtId="0" fontId="13" fillId="0" borderId="84" xfId="0" applyFont="1" applyBorder="1" applyAlignment="1">
      <alignment horizontal="center" vertical="center" wrapText="1"/>
    </xf>
    <xf numFmtId="0" fontId="13" fillId="0" borderId="76" xfId="0" applyFont="1" applyBorder="1" applyAlignment="1" applyProtection="1">
      <alignment horizontal="center" vertical="center"/>
      <protection locked="0"/>
    </xf>
    <xf numFmtId="0" fontId="13" fillId="0" borderId="76" xfId="0" applyFont="1" applyBorder="1" applyAlignment="1">
      <alignment horizontal="center" vertical="center" wrapText="1"/>
    </xf>
    <xf numFmtId="0" fontId="13" fillId="0" borderId="84" xfId="0" applyFont="1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13" fillId="0" borderId="70" xfId="0" applyFont="1" applyBorder="1" applyAlignment="1">
      <alignment horizontal="center" vertical="center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/>
    </xf>
    <xf numFmtId="0" fontId="12" fillId="0" borderId="95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/>
    </xf>
    <xf numFmtId="0" fontId="13" fillId="0" borderId="97" xfId="0" applyFont="1" applyBorder="1" applyAlignment="1">
      <alignment horizontal="center" vertical="center" wrapText="1"/>
    </xf>
    <xf numFmtId="44" fontId="13" fillId="0" borderId="98" xfId="0" applyNumberFormat="1" applyFont="1" applyBorder="1" applyAlignment="1">
      <alignment horizontal="center" vertical="center" wrapText="1"/>
    </xf>
    <xf numFmtId="0" fontId="13" fillId="0" borderId="95" xfId="0" applyFont="1" applyBorder="1" applyAlignment="1">
      <alignment horizontal="center" vertical="center"/>
    </xf>
    <xf numFmtId="0" fontId="13" fillId="0" borderId="96" xfId="1" applyFont="1" applyFill="1" applyBorder="1" applyAlignment="1" applyProtection="1">
      <alignment horizontal="right" vertical="top"/>
    </xf>
    <xf numFmtId="10" fontId="12" fillId="0" borderId="97" xfId="0" applyNumberFormat="1" applyFont="1" applyBorder="1" applyAlignment="1">
      <alignment horizontal="left" vertical="center"/>
    </xf>
    <xf numFmtId="9" fontId="13" fillId="0" borderId="97" xfId="0" applyNumberFormat="1" applyFont="1" applyBorder="1" applyAlignment="1">
      <alignment horizontal="center" vertical="center" wrapText="1"/>
    </xf>
    <xf numFmtId="1" fontId="13" fillId="0" borderId="98" xfId="0" applyNumberFormat="1" applyFont="1" applyBorder="1" applyAlignment="1">
      <alignment horizontal="center" vertical="center" wrapText="1"/>
    </xf>
    <xf numFmtId="0" fontId="12" fillId="0" borderId="99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  <xf numFmtId="0" fontId="13" fillId="0" borderId="79" xfId="0" applyFont="1" applyBorder="1" applyAlignment="1">
      <alignment horizontal="center" vertical="center"/>
    </xf>
    <xf numFmtId="1" fontId="12" fillId="0" borderId="101" xfId="0" applyNumberFormat="1" applyFont="1" applyBorder="1" applyAlignment="1">
      <alignment horizontal="center" vertical="center" wrapText="1"/>
    </xf>
    <xf numFmtId="44" fontId="13" fillId="0" borderId="71" xfId="0" applyNumberFormat="1" applyFont="1" applyBorder="1" applyAlignment="1">
      <alignment horizontal="center" vertical="center" wrapText="1"/>
    </xf>
    <xf numFmtId="0" fontId="13" fillId="0" borderId="80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2" fillId="3" borderId="25" xfId="0" applyFont="1" applyFill="1" applyBorder="1" applyAlignment="1">
      <alignment horizontal="center" vertical="center"/>
    </xf>
    <xf numFmtId="0" fontId="3" fillId="3" borderId="25" xfId="0" applyFont="1" applyFill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top" wrapText="1"/>
    </xf>
    <xf numFmtId="0" fontId="1" fillId="0" borderId="26" xfId="0" applyFont="1" applyBorder="1" applyAlignment="1">
      <alignment horizontal="right" vertical="top" wrapText="1"/>
    </xf>
    <xf numFmtId="0" fontId="1" fillId="0" borderId="44" xfId="0" applyFont="1" applyBorder="1" applyProtection="1">
      <protection locked="0"/>
    </xf>
    <xf numFmtId="0" fontId="1" fillId="0" borderId="44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0" borderId="57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right" vertical="center"/>
      <protection locked="0"/>
    </xf>
    <xf numFmtId="0" fontId="1" fillId="2" borderId="47" xfId="0" applyFont="1" applyFill="1" applyBorder="1" applyAlignment="1" applyProtection="1">
      <alignment horizontal="center" vertical="center" wrapText="1"/>
      <protection locked="0"/>
    </xf>
    <xf numFmtId="0" fontId="1" fillId="2" borderId="50" xfId="0" applyFont="1" applyFill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left" vertical="center"/>
    </xf>
    <xf numFmtId="0" fontId="5" fillId="0" borderId="22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6" fillId="0" borderId="2" xfId="1" applyFill="1" applyBorder="1" applyAlignment="1" applyProtection="1">
      <alignment horizontal="center" vertical="center"/>
      <protection locked="0"/>
    </xf>
    <xf numFmtId="0" fontId="5" fillId="0" borderId="19" xfId="0" applyFont="1" applyBorder="1" applyAlignment="1">
      <alignment horizontal="left" vertical="center"/>
    </xf>
    <xf numFmtId="0" fontId="5" fillId="0" borderId="20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/>
    </xf>
    <xf numFmtId="0" fontId="4" fillId="2" borderId="16" xfId="0" applyFont="1" applyFill="1" applyBorder="1" applyAlignment="1">
      <alignment horizontal="left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4" borderId="28" xfId="0" applyFont="1" applyFill="1" applyBorder="1" applyAlignment="1">
      <alignment horizontal="center" vertical="center" wrapText="1"/>
    </xf>
    <xf numFmtId="0" fontId="1" fillId="4" borderId="29" xfId="0" applyFont="1" applyFill="1" applyBorder="1" applyAlignment="1">
      <alignment horizontal="center" vertical="center" wrapText="1"/>
    </xf>
    <xf numFmtId="0" fontId="1" fillId="0" borderId="30" xfId="0" applyFont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9" fontId="2" fillId="0" borderId="47" xfId="0" applyNumberFormat="1" applyFont="1" applyBorder="1" applyAlignment="1" applyProtection="1">
      <alignment horizontal="center" vertical="center"/>
      <protection locked="0"/>
    </xf>
    <xf numFmtId="9" fontId="2" fillId="0" borderId="50" xfId="0" applyNumberFormat="1" applyFont="1" applyBorder="1" applyAlignment="1" applyProtection="1">
      <alignment horizontal="center" vertical="center"/>
      <protection locked="0"/>
    </xf>
    <xf numFmtId="0" fontId="1" fillId="0" borderId="51" xfId="0" applyFont="1" applyBorder="1" applyAlignment="1" applyProtection="1">
      <alignment horizontal="center" vertical="center"/>
      <protection locked="0"/>
    </xf>
    <xf numFmtId="0" fontId="1" fillId="0" borderId="52" xfId="0" applyFont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>
      <alignment horizontal="left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Border="1" applyAlignment="1">
      <alignment horizontal="left" vertical="center"/>
    </xf>
    <xf numFmtId="0" fontId="10" fillId="0" borderId="28" xfId="0" applyFont="1" applyBorder="1" applyAlignment="1">
      <alignment horizontal="center" vertical="top" wrapText="1"/>
    </xf>
    <xf numFmtId="0" fontId="10" fillId="0" borderId="24" xfId="0" applyFont="1" applyBorder="1" applyAlignment="1">
      <alignment horizontal="center" vertical="top" wrapText="1"/>
    </xf>
    <xf numFmtId="0" fontId="10" fillId="0" borderId="42" xfId="0" applyFont="1" applyBorder="1" applyAlignment="1">
      <alignment horizontal="center" vertical="top" wrapText="1"/>
    </xf>
    <xf numFmtId="0" fontId="10" fillId="0" borderId="47" xfId="0" applyFont="1" applyBorder="1" applyAlignment="1">
      <alignment horizontal="center" vertical="top" wrapText="1"/>
    </xf>
    <xf numFmtId="0" fontId="10" fillId="0" borderId="102" xfId="0" applyFont="1" applyBorder="1" applyAlignment="1">
      <alignment horizontal="center" vertical="top" wrapText="1"/>
    </xf>
    <xf numFmtId="0" fontId="10" fillId="0" borderId="50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/>
    </xf>
    <xf numFmtId="0" fontId="9" fillId="0" borderId="24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54" xfId="0" applyFont="1" applyBorder="1" applyAlignment="1" applyProtection="1">
      <alignment horizontal="center" vertical="center"/>
      <protection locked="0"/>
    </xf>
    <xf numFmtId="0" fontId="2" fillId="0" borderId="55" xfId="0" applyFont="1" applyBorder="1" applyAlignment="1" applyProtection="1">
      <alignment horizontal="center" vertical="center"/>
      <protection locked="0"/>
    </xf>
    <xf numFmtId="0" fontId="2" fillId="0" borderId="56" xfId="0" applyFont="1" applyBorder="1" applyAlignment="1" applyProtection="1">
      <alignment horizontal="center" vertical="center"/>
      <protection locked="0"/>
    </xf>
    <xf numFmtId="1" fontId="2" fillId="4" borderId="58" xfId="0" applyNumberFormat="1" applyFont="1" applyFill="1" applyBorder="1" applyAlignment="1" applyProtection="1">
      <alignment horizontal="center" vertical="center"/>
      <protection locked="0"/>
    </xf>
    <xf numFmtId="1" fontId="2" fillId="4" borderId="59" xfId="0" applyNumberFormat="1" applyFont="1" applyFill="1" applyBorder="1" applyAlignment="1" applyProtection="1">
      <alignment horizontal="center" vertical="center"/>
      <protection locked="0"/>
    </xf>
    <xf numFmtId="0" fontId="10" fillId="0" borderId="30" xfId="0" applyFont="1" applyBorder="1" applyAlignment="1" applyProtection="1">
      <alignment horizontal="center" vertical="center"/>
      <protection locked="0"/>
    </xf>
    <xf numFmtId="0" fontId="10" fillId="0" borderId="31" xfId="0" applyFont="1" applyBorder="1" applyAlignment="1" applyProtection="1">
      <alignment horizontal="center" vertical="center"/>
      <protection locked="0"/>
    </xf>
    <xf numFmtId="0" fontId="10" fillId="0" borderId="43" xfId="0" applyFont="1" applyBorder="1" applyAlignment="1" applyProtection="1">
      <alignment horizontal="center" vertical="center"/>
      <protection locked="0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1" xfId="0" applyFont="1" applyFill="1" applyBorder="1" applyAlignment="1" applyProtection="1">
      <alignment horizontal="left" vertical="center"/>
      <protection locked="0"/>
    </xf>
    <xf numFmtId="0" fontId="1" fillId="2" borderId="12" xfId="0" applyFont="1" applyFill="1" applyBorder="1" applyAlignment="1" applyProtection="1">
      <alignment horizontal="left" vertical="center"/>
      <protection locked="0"/>
    </xf>
    <xf numFmtId="0" fontId="1" fillId="2" borderId="13" xfId="0" applyFont="1" applyFill="1" applyBorder="1" applyAlignment="1" applyProtection="1">
      <alignment horizontal="left" vertical="center"/>
      <protection locked="0"/>
    </xf>
    <xf numFmtId="0" fontId="2" fillId="3" borderId="37" xfId="0" applyFont="1" applyFill="1" applyBorder="1" applyAlignment="1">
      <alignment horizontal="center" vertical="center"/>
    </xf>
    <xf numFmtId="0" fontId="2" fillId="3" borderId="38" xfId="0" applyFont="1" applyFill="1" applyBorder="1" applyAlignment="1">
      <alignment horizontal="center" vertical="center"/>
    </xf>
    <xf numFmtId="0" fontId="2" fillId="3" borderId="40" xfId="0" applyFont="1" applyFill="1" applyBorder="1" applyAlignment="1">
      <alignment horizontal="center" vertical="center"/>
    </xf>
    <xf numFmtId="0" fontId="1" fillId="0" borderId="1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5" xfId="0" applyFont="1" applyBorder="1" applyAlignment="1">
      <alignment vertical="center"/>
    </xf>
    <xf numFmtId="0" fontId="2" fillId="3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9" fillId="0" borderId="41" xfId="0" applyFont="1" applyBorder="1" applyAlignment="1">
      <alignment horizontal="center" vertical="center" wrapText="1"/>
    </xf>
    <xf numFmtId="0" fontId="10" fillId="0" borderId="28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3" fillId="3" borderId="53" xfId="0" applyFont="1" applyFill="1" applyBorder="1" applyAlignment="1">
      <alignment horizontal="center" vertical="center" wrapText="1"/>
    </xf>
    <xf numFmtId="0" fontId="3" fillId="3" borderId="39" xfId="0" applyFont="1" applyFill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" fillId="3" borderId="45" xfId="0" applyFont="1" applyFill="1" applyBorder="1" applyAlignment="1" applyProtection="1">
      <alignment horizontal="center" vertical="center" wrapText="1"/>
      <protection locked="0"/>
    </xf>
    <xf numFmtId="0" fontId="3" fillId="3" borderId="48" xfId="0" applyFont="1" applyFill="1" applyBorder="1" applyAlignment="1" applyProtection="1">
      <alignment horizontal="center" vertical="center" wrapText="1"/>
      <protection locked="0"/>
    </xf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49" xfId="0" applyFont="1" applyBorder="1" applyAlignment="1" applyProtection="1">
      <alignment horizontal="center" vertical="center"/>
      <protection locked="0"/>
    </xf>
    <xf numFmtId="0" fontId="12" fillId="3" borderId="61" xfId="0" applyFont="1" applyFill="1" applyBorder="1" applyAlignment="1">
      <alignment horizontal="center" vertical="center" wrapText="1"/>
    </xf>
    <xf numFmtId="0" fontId="13" fillId="0" borderId="63" xfId="0" quotePrefix="1" applyFont="1" applyBorder="1" applyAlignment="1" applyProtection="1">
      <alignment horizontal="center" vertical="center"/>
      <protection locked="0"/>
    </xf>
    <xf numFmtId="0" fontId="13" fillId="0" borderId="72" xfId="0" quotePrefix="1" applyFont="1" applyBorder="1" applyAlignment="1" applyProtection="1">
      <alignment horizontal="center" vertical="center"/>
      <protection locked="0"/>
    </xf>
    <xf numFmtId="0" fontId="14" fillId="0" borderId="64" xfId="0" applyFont="1" applyBorder="1" applyAlignment="1" applyProtection="1">
      <alignment horizontal="center" vertical="center" wrapText="1"/>
      <protection locked="0"/>
    </xf>
    <xf numFmtId="0" fontId="14" fillId="0" borderId="65" xfId="0" applyFont="1" applyBorder="1" applyAlignment="1" applyProtection="1">
      <alignment horizontal="center" vertical="center" wrapText="1"/>
      <protection locked="0"/>
    </xf>
    <xf numFmtId="0" fontId="14" fillId="0" borderId="73" xfId="0" applyFont="1" applyBorder="1" applyAlignment="1" applyProtection="1">
      <alignment horizontal="center" vertical="center" wrapText="1"/>
      <protection locked="0"/>
    </xf>
    <xf numFmtId="0" fontId="14" fillId="0" borderId="74" xfId="0" applyFont="1" applyBorder="1" applyAlignment="1" applyProtection="1">
      <alignment horizontal="center" vertical="center" wrapText="1"/>
      <protection locked="0"/>
    </xf>
    <xf numFmtId="0" fontId="14" fillId="0" borderId="66" xfId="0" applyFont="1" applyBorder="1" applyAlignment="1" applyProtection="1">
      <alignment horizontal="center" vertical="center" wrapText="1"/>
      <protection locked="0"/>
    </xf>
    <xf numFmtId="0" fontId="14" fillId="0" borderId="75" xfId="0" applyFont="1" applyBorder="1" applyAlignment="1" applyProtection="1">
      <alignment horizontal="center" vertical="center" wrapText="1"/>
      <protection locked="0"/>
    </xf>
    <xf numFmtId="0" fontId="13" fillId="0" borderId="81" xfId="0" quotePrefix="1" applyFont="1" applyBorder="1" applyAlignment="1" applyProtection="1">
      <alignment horizontal="center" vertical="center"/>
      <protection locked="0"/>
    </xf>
    <xf numFmtId="0" fontId="14" fillId="0" borderId="82" xfId="0" applyFont="1" applyBorder="1" applyAlignment="1" applyProtection="1">
      <alignment horizontal="center" vertical="center" wrapText="1"/>
      <protection locked="0"/>
    </xf>
    <xf numFmtId="0" fontId="14" fillId="0" borderId="83" xfId="0" applyFont="1" applyBorder="1" applyAlignment="1" applyProtection="1">
      <alignment horizontal="center" vertical="center" wrapText="1"/>
      <protection locked="0"/>
    </xf>
    <xf numFmtId="0" fontId="14" fillId="0" borderId="77" xfId="0" applyFont="1" applyBorder="1" applyAlignment="1" applyProtection="1">
      <alignment horizontal="center" vertical="center" wrapText="1"/>
      <protection locked="0"/>
    </xf>
    <xf numFmtId="0" fontId="13" fillId="0" borderId="89" xfId="0" quotePrefix="1" applyFont="1" applyBorder="1" applyAlignment="1" applyProtection="1">
      <alignment horizontal="center" vertical="center"/>
      <protection locked="0"/>
    </xf>
    <xf numFmtId="0" fontId="13" fillId="0" borderId="91" xfId="0" quotePrefix="1" applyFont="1" applyBorder="1" applyAlignment="1" applyProtection="1">
      <alignment horizontal="center" vertical="center"/>
      <protection locked="0"/>
    </xf>
    <xf numFmtId="0" fontId="14" fillId="0" borderId="84" xfId="0" applyFont="1" applyBorder="1" applyAlignment="1" applyProtection="1">
      <alignment horizontal="center" vertical="center" wrapText="1"/>
      <protection locked="0"/>
    </xf>
    <xf numFmtId="0" fontId="14" fillId="0" borderId="76" xfId="0" applyFont="1" applyBorder="1" applyAlignment="1" applyProtection="1">
      <alignment horizontal="center" vertical="center" wrapText="1"/>
      <protection locked="0"/>
    </xf>
    <xf numFmtId="0" fontId="13" fillId="0" borderId="1" xfId="0" quotePrefix="1" applyFont="1" applyBorder="1" applyAlignment="1">
      <alignment horizontal="center" vertical="center"/>
    </xf>
    <xf numFmtId="0" fontId="13" fillId="0" borderId="2" xfId="0" quotePrefix="1" applyFont="1" applyBorder="1" applyAlignment="1">
      <alignment horizontal="center" vertical="center"/>
    </xf>
    <xf numFmtId="0" fontId="13" fillId="0" borderId="3" xfId="0" quotePrefix="1" applyFont="1" applyBorder="1" applyAlignment="1">
      <alignment horizontal="center" vertical="center"/>
    </xf>
    <xf numFmtId="0" fontId="13" fillId="0" borderId="89" xfId="0" quotePrefix="1" applyFont="1" applyBorder="1" applyAlignment="1">
      <alignment horizontal="center" vertical="center"/>
    </xf>
    <xf numFmtId="0" fontId="13" fillId="0" borderId="93" xfId="0" quotePrefix="1" applyFont="1" applyBorder="1" applyAlignment="1">
      <alignment horizontal="center" vertical="center"/>
    </xf>
    <xf numFmtId="0" fontId="13" fillId="0" borderId="91" xfId="0" quotePrefix="1" applyFont="1" applyBorder="1" applyAlignment="1">
      <alignment horizontal="center" vertical="center"/>
    </xf>
    <xf numFmtId="0" fontId="13" fillId="0" borderId="84" xfId="0" applyFont="1" applyBorder="1" applyAlignment="1">
      <alignment horizontal="center" vertical="center" wrapText="1"/>
    </xf>
    <xf numFmtId="0" fontId="13" fillId="0" borderId="70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44" fontId="13" fillId="2" borderId="77" xfId="0" applyNumberFormat="1" applyFont="1" applyFill="1" applyBorder="1" applyAlignment="1">
      <alignment horizontal="center" vertical="center" wrapText="1"/>
    </xf>
    <xf numFmtId="44" fontId="13" fillId="2" borderId="66" xfId="0" applyNumberFormat="1" applyFont="1" applyFill="1" applyBorder="1" applyAlignment="1">
      <alignment horizontal="center" vertical="center" wrapText="1"/>
    </xf>
    <xf numFmtId="44" fontId="13" fillId="2" borderId="75" xfId="0" applyNumberFormat="1" applyFont="1" applyFill="1" applyBorder="1" applyAlignment="1">
      <alignment horizontal="center" vertical="center" wrapText="1"/>
    </xf>
    <xf numFmtId="0" fontId="13" fillId="0" borderId="90" xfId="0" applyFont="1" applyBorder="1" applyAlignment="1">
      <alignment horizontal="center" vertical="center" wrapText="1"/>
    </xf>
    <xf numFmtId="0" fontId="13" fillId="0" borderId="94" xfId="0" applyFont="1" applyBorder="1" applyAlignment="1">
      <alignment horizontal="center" vertical="center" wrapText="1"/>
    </xf>
    <xf numFmtId="0" fontId="13" fillId="0" borderId="92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2" fillId="0" borderId="96" xfId="0" applyFont="1" applyBorder="1" applyAlignment="1">
      <alignment horizontal="center" vertical="center"/>
    </xf>
    <xf numFmtId="0" fontId="12" fillId="0" borderId="97" xfId="0" applyFont="1" applyBorder="1" applyAlignment="1">
      <alignment horizontal="center" vertical="center"/>
    </xf>
    <xf numFmtId="0" fontId="12" fillId="0" borderId="100" xfId="0" applyFont="1" applyBorder="1" applyAlignment="1">
      <alignment horizontal="center" vertical="center"/>
    </xf>
    <xf numFmtId="0" fontId="12" fillId="0" borderId="79" xfId="0" applyFont="1" applyBorder="1" applyAlignment="1">
      <alignment horizontal="center" vertical="center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80"/>
  <sheetViews>
    <sheetView tabSelected="1" zoomScaleNormal="100" zoomScaleSheetLayoutView="100" workbookViewId="0">
      <selection activeCell="L42" sqref="L42"/>
    </sheetView>
  </sheetViews>
  <sheetFormatPr defaultColWidth="17.109375" defaultRowHeight="13.8" x14ac:dyDescent="0.3"/>
  <cols>
    <col min="1" max="1" width="7.109375" style="1" bestFit="1" customWidth="1"/>
    <col min="2" max="2" width="19.88671875" style="3" customWidth="1"/>
    <col min="3" max="3" width="32.5546875" style="3" customWidth="1"/>
    <col min="4" max="4" width="12.33203125" style="3" customWidth="1"/>
    <col min="5" max="5" width="20.109375" style="3" customWidth="1"/>
    <col min="6" max="6" width="9.33203125" style="3" customWidth="1"/>
    <col min="7" max="7" width="7.5546875" style="1" bestFit="1" customWidth="1"/>
    <col min="8" max="8" width="7.5546875" style="1" customWidth="1"/>
    <col min="9" max="9" width="10.6640625" style="1" customWidth="1"/>
    <col min="10" max="10" width="19.109375" style="1" customWidth="1"/>
    <col min="11" max="16384" width="17.109375" style="3"/>
  </cols>
  <sheetData>
    <row r="1" spans="1:13" ht="14.4" thickBot="1" x14ac:dyDescent="0.35">
      <c r="A1" s="1" t="s">
        <v>0</v>
      </c>
      <c r="B1" s="2"/>
      <c r="I1" s="3" t="s">
        <v>1</v>
      </c>
      <c r="J1" s="21">
        <f ca="1">TODAY()</f>
        <v>45975</v>
      </c>
    </row>
    <row r="2" spans="1:13" x14ac:dyDescent="0.3">
      <c r="A2" s="129" t="s">
        <v>2</v>
      </c>
      <c r="B2" s="130"/>
      <c r="C2" s="130"/>
      <c r="D2" s="130"/>
      <c r="E2" s="130"/>
      <c r="F2" s="130"/>
      <c r="G2" s="130"/>
      <c r="H2" s="130"/>
      <c r="I2" s="130"/>
      <c r="J2" s="131"/>
    </row>
    <row r="3" spans="1:13" x14ac:dyDescent="0.3">
      <c r="A3" s="132" t="s">
        <v>3</v>
      </c>
      <c r="B3" s="133"/>
      <c r="C3" s="134" t="s">
        <v>89</v>
      </c>
      <c r="D3" s="135"/>
      <c r="E3" s="135"/>
      <c r="F3" s="135"/>
      <c r="G3" s="135"/>
      <c r="H3" s="135"/>
      <c r="I3" s="135"/>
      <c r="J3" s="136"/>
    </row>
    <row r="4" spans="1:13" x14ac:dyDescent="0.3">
      <c r="A4" s="4"/>
      <c r="B4" s="5" t="s">
        <v>4</v>
      </c>
      <c r="C4" s="6" t="s">
        <v>5</v>
      </c>
      <c r="D4" s="83" t="s">
        <v>89</v>
      </c>
      <c r="E4" s="83" t="s">
        <v>155</v>
      </c>
      <c r="F4" s="137"/>
      <c r="G4" s="138"/>
      <c r="H4" s="138"/>
      <c r="I4" s="138"/>
      <c r="J4" s="139"/>
    </row>
    <row r="5" spans="1:13" ht="14.4" thickBot="1" x14ac:dyDescent="0.35">
      <c r="A5" s="143"/>
      <c r="B5" s="144"/>
      <c r="C5" s="144"/>
      <c r="D5" s="144"/>
      <c r="E5" s="144"/>
      <c r="F5" s="144"/>
      <c r="G5" s="144"/>
      <c r="H5" s="144"/>
      <c r="I5" s="144"/>
      <c r="J5" s="145"/>
      <c r="K5" s="7"/>
      <c r="L5" s="7"/>
      <c r="M5" s="7"/>
    </row>
    <row r="6" spans="1:13" ht="14.4" thickBot="1" x14ac:dyDescent="0.35">
      <c r="A6" s="146" t="s">
        <v>11</v>
      </c>
      <c r="B6" s="147"/>
      <c r="C6" s="147"/>
      <c r="D6" s="147"/>
      <c r="E6" s="147"/>
      <c r="F6" s="147"/>
      <c r="G6" s="147"/>
      <c r="H6" s="147"/>
      <c r="I6" s="147"/>
      <c r="J6" s="148"/>
    </row>
    <row r="7" spans="1:13" ht="28.2" thickBot="1" x14ac:dyDescent="0.35">
      <c r="A7" s="73" t="s">
        <v>12</v>
      </c>
      <c r="B7" s="140" t="s">
        <v>13</v>
      </c>
      <c r="C7" s="141"/>
      <c r="D7" s="142"/>
      <c r="E7" s="74" t="s">
        <v>6</v>
      </c>
      <c r="F7" s="159" t="s">
        <v>7</v>
      </c>
      <c r="G7" s="160"/>
      <c r="H7" s="74" t="s">
        <v>8</v>
      </c>
      <c r="I7" s="155" t="s">
        <v>9</v>
      </c>
      <c r="J7" s="156"/>
    </row>
    <row r="8" spans="1:13" ht="12.75" customHeight="1" x14ac:dyDescent="0.3">
      <c r="A8" s="68"/>
      <c r="B8" s="149" t="s">
        <v>14</v>
      </c>
      <c r="C8" s="150"/>
      <c r="D8" s="151"/>
      <c r="E8" s="68"/>
      <c r="F8" s="161"/>
      <c r="G8" s="162"/>
      <c r="H8" s="68"/>
      <c r="I8" s="157"/>
      <c r="J8" s="158"/>
    </row>
    <row r="9" spans="1:13" ht="15.6" x14ac:dyDescent="0.3">
      <c r="A9" s="72" t="s">
        <v>15</v>
      </c>
      <c r="B9" s="152" t="s">
        <v>16</v>
      </c>
      <c r="C9" s="153"/>
      <c r="D9" s="154"/>
      <c r="E9" s="72" t="s">
        <v>10</v>
      </c>
      <c r="F9" s="84">
        <v>6</v>
      </c>
      <c r="G9" s="85"/>
      <c r="H9" s="69">
        <v>1550</v>
      </c>
      <c r="I9" s="97">
        <f>F9*H9</f>
        <v>9300</v>
      </c>
      <c r="J9" s="98"/>
    </row>
    <row r="10" spans="1:13" ht="12.75" customHeight="1" x14ac:dyDescent="0.3">
      <c r="A10" s="72" t="s">
        <v>17</v>
      </c>
      <c r="B10" s="152" t="s">
        <v>18</v>
      </c>
      <c r="C10" s="153"/>
      <c r="D10" s="154"/>
      <c r="E10" s="72" t="s">
        <v>10</v>
      </c>
      <c r="F10" s="84"/>
      <c r="G10" s="85"/>
      <c r="H10" s="69">
        <v>1550</v>
      </c>
      <c r="I10" s="97">
        <f t="shared" ref="I10:I41" si="0">F10*H10</f>
        <v>0</v>
      </c>
      <c r="J10" s="98"/>
    </row>
    <row r="11" spans="1:13" ht="12.75" customHeight="1" x14ac:dyDescent="0.3">
      <c r="A11" s="72" t="s">
        <v>19</v>
      </c>
      <c r="B11" s="152" t="s">
        <v>91</v>
      </c>
      <c r="C11" s="153"/>
      <c r="D11" s="154"/>
      <c r="E11" s="72" t="s">
        <v>10</v>
      </c>
      <c r="F11" s="84"/>
      <c r="G11" s="85"/>
      <c r="H11" s="69">
        <v>3200</v>
      </c>
      <c r="I11" s="97">
        <f t="shared" si="0"/>
        <v>0</v>
      </c>
      <c r="J11" s="98"/>
    </row>
    <row r="12" spans="1:13" ht="12.75" customHeight="1" x14ac:dyDescent="0.3">
      <c r="A12" s="72" t="s">
        <v>20</v>
      </c>
      <c r="B12" s="152" t="s">
        <v>92</v>
      </c>
      <c r="C12" s="153"/>
      <c r="D12" s="154"/>
      <c r="E12" s="72" t="s">
        <v>10</v>
      </c>
      <c r="F12" s="84"/>
      <c r="G12" s="85"/>
      <c r="H12" s="69">
        <v>3200</v>
      </c>
      <c r="I12" s="97">
        <f t="shared" si="0"/>
        <v>0</v>
      </c>
      <c r="J12" s="98"/>
    </row>
    <row r="13" spans="1:13" ht="15.6" x14ac:dyDescent="0.3">
      <c r="A13" s="75"/>
      <c r="B13" s="118" t="s">
        <v>21</v>
      </c>
      <c r="C13" s="119"/>
      <c r="D13" s="120"/>
      <c r="E13" s="75"/>
      <c r="F13" s="84"/>
      <c r="G13" s="85"/>
      <c r="H13" s="70"/>
      <c r="I13" s="97">
        <f t="shared" si="0"/>
        <v>0</v>
      </c>
      <c r="J13" s="98"/>
    </row>
    <row r="14" spans="1:13" ht="12.75" customHeight="1" x14ac:dyDescent="0.3">
      <c r="A14" s="72" t="s">
        <v>22</v>
      </c>
      <c r="B14" s="152" t="s">
        <v>23</v>
      </c>
      <c r="C14" s="153"/>
      <c r="D14" s="154"/>
      <c r="E14" s="72" t="s">
        <v>10</v>
      </c>
      <c r="F14" s="84">
        <v>6</v>
      </c>
      <c r="G14" s="85"/>
      <c r="H14" s="69">
        <v>1000</v>
      </c>
      <c r="I14" s="97">
        <f t="shared" si="0"/>
        <v>6000</v>
      </c>
      <c r="J14" s="98"/>
    </row>
    <row r="15" spans="1:13" ht="12.75" customHeight="1" x14ac:dyDescent="0.3">
      <c r="A15" s="72" t="s">
        <v>24</v>
      </c>
      <c r="B15" s="152" t="s">
        <v>25</v>
      </c>
      <c r="C15" s="153"/>
      <c r="D15" s="154"/>
      <c r="E15" s="72" t="s">
        <v>10</v>
      </c>
      <c r="F15" s="84"/>
      <c r="G15" s="85"/>
      <c r="H15" s="69">
        <v>2000</v>
      </c>
      <c r="I15" s="97">
        <f t="shared" si="0"/>
        <v>0</v>
      </c>
      <c r="J15" s="98"/>
    </row>
    <row r="16" spans="1:13" ht="15.6" x14ac:dyDescent="0.3">
      <c r="A16" s="75"/>
      <c r="B16" s="118" t="s">
        <v>26</v>
      </c>
      <c r="C16" s="119"/>
      <c r="D16" s="120"/>
      <c r="E16" s="75"/>
      <c r="F16" s="84"/>
      <c r="G16" s="85"/>
      <c r="H16" s="70"/>
      <c r="I16" s="97">
        <f t="shared" si="0"/>
        <v>0</v>
      </c>
      <c r="J16" s="98"/>
    </row>
    <row r="17" spans="1:10" ht="12.75" customHeight="1" x14ac:dyDescent="0.3">
      <c r="A17" s="72" t="s">
        <v>27</v>
      </c>
      <c r="B17" s="110" t="s">
        <v>28</v>
      </c>
      <c r="C17" s="111"/>
      <c r="D17" s="112"/>
      <c r="E17" s="72" t="s">
        <v>29</v>
      </c>
      <c r="F17" s="84">
        <v>15</v>
      </c>
      <c r="G17" s="85"/>
      <c r="H17" s="69">
        <v>850</v>
      </c>
      <c r="I17" s="97">
        <f>F17*H17</f>
        <v>12750</v>
      </c>
      <c r="J17" s="98"/>
    </row>
    <row r="18" spans="1:10" ht="12.75" customHeight="1" x14ac:dyDescent="0.3">
      <c r="A18" s="72" t="s">
        <v>30</v>
      </c>
      <c r="B18" s="110" t="s">
        <v>31</v>
      </c>
      <c r="C18" s="111"/>
      <c r="D18" s="112"/>
      <c r="E18" s="72" t="s">
        <v>29</v>
      </c>
      <c r="F18" s="84">
        <v>15</v>
      </c>
      <c r="G18" s="85"/>
      <c r="H18" s="69">
        <v>850</v>
      </c>
      <c r="I18" s="97">
        <f t="shared" si="0"/>
        <v>12750</v>
      </c>
      <c r="J18" s="98"/>
    </row>
    <row r="19" spans="1:10" ht="12.75" customHeight="1" x14ac:dyDescent="0.3">
      <c r="A19" s="72" t="s">
        <v>32</v>
      </c>
      <c r="B19" s="110" t="s">
        <v>33</v>
      </c>
      <c r="C19" s="111"/>
      <c r="D19" s="112"/>
      <c r="E19" s="72" t="s">
        <v>29</v>
      </c>
      <c r="F19" s="84">
        <v>65</v>
      </c>
      <c r="G19" s="85"/>
      <c r="H19" s="69">
        <v>850</v>
      </c>
      <c r="I19" s="97">
        <f t="shared" si="0"/>
        <v>55250</v>
      </c>
      <c r="J19" s="98"/>
    </row>
    <row r="20" spans="1:10" ht="12.75" customHeight="1" x14ac:dyDescent="0.3">
      <c r="A20" s="72" t="s">
        <v>34</v>
      </c>
      <c r="B20" s="110" t="s">
        <v>35</v>
      </c>
      <c r="C20" s="111"/>
      <c r="D20" s="112"/>
      <c r="E20" s="72" t="s">
        <v>29</v>
      </c>
      <c r="F20" s="84"/>
      <c r="G20" s="85"/>
      <c r="H20" s="69">
        <v>1000</v>
      </c>
      <c r="I20" s="97">
        <f t="shared" si="0"/>
        <v>0</v>
      </c>
      <c r="J20" s="98"/>
    </row>
    <row r="21" spans="1:10" ht="12.75" customHeight="1" x14ac:dyDescent="0.3">
      <c r="A21" s="72" t="s">
        <v>36</v>
      </c>
      <c r="B21" s="110" t="s">
        <v>93</v>
      </c>
      <c r="C21" s="111"/>
      <c r="D21" s="112"/>
      <c r="E21" s="72" t="s">
        <v>29</v>
      </c>
      <c r="F21" s="84"/>
      <c r="G21" s="85"/>
      <c r="H21" s="69">
        <v>1000</v>
      </c>
      <c r="I21" s="97">
        <f t="shared" si="0"/>
        <v>0</v>
      </c>
      <c r="J21" s="98"/>
    </row>
    <row r="22" spans="1:10" ht="12.75" customHeight="1" x14ac:dyDescent="0.3">
      <c r="A22" s="72" t="s">
        <v>37</v>
      </c>
      <c r="B22" s="110" t="s">
        <v>94</v>
      </c>
      <c r="C22" s="111"/>
      <c r="D22" s="112"/>
      <c r="E22" s="72" t="s">
        <v>29</v>
      </c>
      <c r="F22" s="84"/>
      <c r="G22" s="85"/>
      <c r="H22" s="69">
        <v>1000</v>
      </c>
      <c r="I22" s="97">
        <f t="shared" si="0"/>
        <v>0</v>
      </c>
      <c r="J22" s="98"/>
    </row>
    <row r="23" spans="1:10" ht="12.75" customHeight="1" x14ac:dyDescent="0.3">
      <c r="A23" s="72" t="s">
        <v>38</v>
      </c>
      <c r="B23" s="110" t="s">
        <v>39</v>
      </c>
      <c r="C23" s="111"/>
      <c r="D23" s="112"/>
      <c r="E23" s="72" t="s">
        <v>29</v>
      </c>
      <c r="F23" s="84"/>
      <c r="G23" s="85"/>
      <c r="H23" s="69">
        <v>1000</v>
      </c>
      <c r="I23" s="97">
        <f t="shared" si="0"/>
        <v>0</v>
      </c>
      <c r="J23" s="98"/>
    </row>
    <row r="24" spans="1:10" ht="15.6" x14ac:dyDescent="0.3">
      <c r="A24" s="72">
        <v>4</v>
      </c>
      <c r="B24" s="110" t="s">
        <v>40</v>
      </c>
      <c r="C24" s="111"/>
      <c r="D24" s="112"/>
      <c r="E24" s="72"/>
      <c r="F24" s="84"/>
      <c r="G24" s="85"/>
      <c r="H24" s="69"/>
      <c r="I24" s="97">
        <f t="shared" si="0"/>
        <v>0</v>
      </c>
      <c r="J24" s="98"/>
    </row>
    <row r="25" spans="1:10" ht="15.6" x14ac:dyDescent="0.3">
      <c r="A25" s="72" t="s">
        <v>41</v>
      </c>
      <c r="B25" s="110" t="s">
        <v>42</v>
      </c>
      <c r="C25" s="111"/>
      <c r="D25" s="112"/>
      <c r="E25" s="72" t="s">
        <v>29</v>
      </c>
      <c r="F25" s="84"/>
      <c r="G25" s="85"/>
      <c r="H25" s="69">
        <v>120</v>
      </c>
      <c r="I25" s="97">
        <f t="shared" si="0"/>
        <v>0</v>
      </c>
      <c r="J25" s="98"/>
    </row>
    <row r="26" spans="1:10" ht="15.6" x14ac:dyDescent="0.3">
      <c r="A26" s="72" t="s">
        <v>43</v>
      </c>
      <c r="B26" s="110" t="s">
        <v>152</v>
      </c>
      <c r="C26" s="111"/>
      <c r="D26" s="112"/>
      <c r="E26" s="72" t="s">
        <v>29</v>
      </c>
      <c r="F26" s="84"/>
      <c r="G26" s="85"/>
      <c r="H26" s="69">
        <v>140</v>
      </c>
      <c r="I26" s="97">
        <f t="shared" si="0"/>
        <v>0</v>
      </c>
      <c r="J26" s="98"/>
    </row>
    <row r="27" spans="1:10" ht="15.6" x14ac:dyDescent="0.3">
      <c r="A27" s="72" t="s">
        <v>44</v>
      </c>
      <c r="B27" s="110" t="s">
        <v>153</v>
      </c>
      <c r="C27" s="111"/>
      <c r="D27" s="112"/>
      <c r="E27" s="72" t="s">
        <v>29</v>
      </c>
      <c r="F27" s="84">
        <v>105</v>
      </c>
      <c r="G27" s="85"/>
      <c r="H27" s="69">
        <v>160</v>
      </c>
      <c r="I27" s="97">
        <f t="shared" si="0"/>
        <v>16800</v>
      </c>
      <c r="J27" s="98"/>
    </row>
    <row r="28" spans="1:10" ht="15.6" x14ac:dyDescent="0.3">
      <c r="A28" s="72" t="s">
        <v>46</v>
      </c>
      <c r="B28" s="110" t="s">
        <v>45</v>
      </c>
      <c r="C28" s="111"/>
      <c r="D28" s="112"/>
      <c r="E28" s="72" t="s">
        <v>29</v>
      </c>
      <c r="F28" s="84"/>
      <c r="G28" s="85"/>
      <c r="H28" s="69">
        <v>200</v>
      </c>
      <c r="I28" s="97">
        <f t="shared" si="0"/>
        <v>0</v>
      </c>
      <c r="J28" s="98"/>
    </row>
    <row r="29" spans="1:10" ht="12.75" customHeight="1" x14ac:dyDescent="0.3">
      <c r="A29" s="72" t="s">
        <v>47</v>
      </c>
      <c r="B29" s="110" t="s">
        <v>48</v>
      </c>
      <c r="C29" s="111"/>
      <c r="D29" s="112"/>
      <c r="E29" s="72" t="s">
        <v>29</v>
      </c>
      <c r="F29" s="84">
        <v>40</v>
      </c>
      <c r="G29" s="85"/>
      <c r="H29" s="69">
        <v>100</v>
      </c>
      <c r="I29" s="97">
        <f t="shared" si="0"/>
        <v>4000</v>
      </c>
      <c r="J29" s="98"/>
    </row>
    <row r="30" spans="1:10" ht="12.75" customHeight="1" x14ac:dyDescent="0.3">
      <c r="A30" s="72" t="s">
        <v>49</v>
      </c>
      <c r="B30" s="110" t="s">
        <v>50</v>
      </c>
      <c r="C30" s="111"/>
      <c r="D30" s="112"/>
      <c r="E30" s="72" t="s">
        <v>29</v>
      </c>
      <c r="F30" s="84"/>
      <c r="G30" s="85"/>
      <c r="H30" s="69">
        <v>120</v>
      </c>
      <c r="I30" s="97">
        <f t="shared" si="0"/>
        <v>0</v>
      </c>
      <c r="J30" s="98"/>
    </row>
    <row r="31" spans="1:10" ht="15.6" x14ac:dyDescent="0.3">
      <c r="A31" s="75"/>
      <c r="B31" s="118" t="s">
        <v>51</v>
      </c>
      <c r="C31" s="119"/>
      <c r="D31" s="120"/>
      <c r="E31" s="75"/>
      <c r="F31" s="84"/>
      <c r="G31" s="85"/>
      <c r="H31" s="70"/>
      <c r="I31" s="97">
        <f t="shared" si="0"/>
        <v>0</v>
      </c>
      <c r="J31" s="98"/>
    </row>
    <row r="32" spans="1:10" ht="12.75" customHeight="1" x14ac:dyDescent="0.3">
      <c r="A32" s="72" t="s">
        <v>52</v>
      </c>
      <c r="B32" s="110" t="s">
        <v>53</v>
      </c>
      <c r="C32" s="111"/>
      <c r="D32" s="112"/>
      <c r="E32" s="72" t="s">
        <v>10</v>
      </c>
      <c r="F32" s="84">
        <v>6</v>
      </c>
      <c r="G32" s="85"/>
      <c r="H32" s="69">
        <v>800</v>
      </c>
      <c r="I32" s="97">
        <f t="shared" si="0"/>
        <v>4800</v>
      </c>
      <c r="J32" s="98"/>
    </row>
    <row r="33" spans="1:10" ht="12.75" customHeight="1" x14ac:dyDescent="0.3">
      <c r="A33" s="72" t="s">
        <v>54</v>
      </c>
      <c r="B33" s="110" t="s">
        <v>97</v>
      </c>
      <c r="C33" s="111"/>
      <c r="D33" s="112"/>
      <c r="E33" s="72" t="s">
        <v>10</v>
      </c>
      <c r="F33" s="84"/>
      <c r="G33" s="85"/>
      <c r="H33" s="69">
        <v>1500</v>
      </c>
      <c r="I33" s="97">
        <f t="shared" si="0"/>
        <v>0</v>
      </c>
      <c r="J33" s="98"/>
    </row>
    <row r="34" spans="1:10" ht="12.75" customHeight="1" x14ac:dyDescent="0.3">
      <c r="A34" s="72" t="s">
        <v>55</v>
      </c>
      <c r="B34" s="110" t="s">
        <v>95</v>
      </c>
      <c r="C34" s="111"/>
      <c r="D34" s="112"/>
      <c r="E34" s="72" t="s">
        <v>10</v>
      </c>
      <c r="F34" s="84"/>
      <c r="G34" s="85"/>
      <c r="H34" s="69">
        <v>1500</v>
      </c>
      <c r="I34" s="97">
        <f t="shared" si="0"/>
        <v>0</v>
      </c>
      <c r="J34" s="98"/>
    </row>
    <row r="35" spans="1:10" ht="12.75" customHeight="1" x14ac:dyDescent="0.3">
      <c r="A35" s="72" t="s">
        <v>56</v>
      </c>
      <c r="B35" s="110" t="s">
        <v>96</v>
      </c>
      <c r="C35" s="111"/>
      <c r="D35" s="112"/>
      <c r="E35" s="72" t="s">
        <v>10</v>
      </c>
      <c r="F35" s="84"/>
      <c r="G35" s="85"/>
      <c r="H35" s="69">
        <v>1500</v>
      </c>
      <c r="I35" s="97">
        <f t="shared" si="0"/>
        <v>0</v>
      </c>
      <c r="J35" s="98"/>
    </row>
    <row r="36" spans="1:10" ht="12.75" customHeight="1" x14ac:dyDescent="0.3">
      <c r="A36" s="72">
        <v>7</v>
      </c>
      <c r="B36" s="110" t="s">
        <v>57</v>
      </c>
      <c r="C36" s="111"/>
      <c r="D36" s="112"/>
      <c r="E36" s="72" t="s">
        <v>58</v>
      </c>
      <c r="F36" s="84"/>
      <c r="G36" s="85"/>
      <c r="H36" s="69">
        <v>245</v>
      </c>
      <c r="I36" s="97">
        <f t="shared" si="0"/>
        <v>0</v>
      </c>
      <c r="J36" s="98"/>
    </row>
    <row r="37" spans="1:10" ht="15.6" x14ac:dyDescent="0.3">
      <c r="A37" s="72">
        <v>8</v>
      </c>
      <c r="B37" s="110" t="s">
        <v>59</v>
      </c>
      <c r="C37" s="111"/>
      <c r="D37" s="112"/>
      <c r="E37" s="72" t="s">
        <v>60</v>
      </c>
      <c r="F37" s="84"/>
      <c r="G37" s="85"/>
      <c r="H37" s="69">
        <v>1050</v>
      </c>
      <c r="I37" s="97">
        <f t="shared" si="0"/>
        <v>0</v>
      </c>
      <c r="J37" s="98"/>
    </row>
    <row r="38" spans="1:10" ht="15.6" x14ac:dyDescent="0.3">
      <c r="A38" s="72">
        <v>9</v>
      </c>
      <c r="B38" s="110" t="s">
        <v>61</v>
      </c>
      <c r="C38" s="111"/>
      <c r="D38" s="112"/>
      <c r="E38" s="72" t="s">
        <v>29</v>
      </c>
      <c r="F38" s="84"/>
      <c r="G38" s="85"/>
      <c r="H38" s="69">
        <v>900</v>
      </c>
      <c r="I38" s="97">
        <f t="shared" si="0"/>
        <v>0</v>
      </c>
      <c r="J38" s="98"/>
    </row>
    <row r="39" spans="1:10" ht="15.6" x14ac:dyDescent="0.3">
      <c r="A39" s="72">
        <v>10</v>
      </c>
      <c r="B39" s="110" t="s">
        <v>62</v>
      </c>
      <c r="C39" s="111"/>
      <c r="D39" s="112"/>
      <c r="E39" s="76" t="s">
        <v>63</v>
      </c>
      <c r="F39" s="84">
        <v>3</v>
      </c>
      <c r="G39" s="85"/>
      <c r="H39" s="69">
        <v>1800</v>
      </c>
      <c r="I39" s="97">
        <f t="shared" si="0"/>
        <v>5400</v>
      </c>
      <c r="J39" s="98"/>
    </row>
    <row r="40" spans="1:10" ht="12.75" customHeight="1" x14ac:dyDescent="0.3">
      <c r="A40" s="72">
        <v>11</v>
      </c>
      <c r="B40" s="110" t="s">
        <v>64</v>
      </c>
      <c r="C40" s="111"/>
      <c r="D40" s="112"/>
      <c r="E40" s="72" t="s">
        <v>29</v>
      </c>
      <c r="F40" s="84">
        <v>40</v>
      </c>
      <c r="G40" s="85"/>
      <c r="H40" s="69">
        <v>150</v>
      </c>
      <c r="I40" s="97">
        <f t="shared" si="0"/>
        <v>6000</v>
      </c>
      <c r="J40" s="98"/>
    </row>
    <row r="41" spans="1:10" ht="15.6" x14ac:dyDescent="0.3">
      <c r="A41" s="72">
        <v>12</v>
      </c>
      <c r="B41" s="110" t="s">
        <v>90</v>
      </c>
      <c r="C41" s="111"/>
      <c r="D41" s="112"/>
      <c r="E41" s="72" t="s">
        <v>10</v>
      </c>
      <c r="F41" s="84"/>
      <c r="G41" s="85"/>
      <c r="H41" s="69">
        <v>5400</v>
      </c>
      <c r="I41" s="97">
        <f t="shared" si="0"/>
        <v>0</v>
      </c>
      <c r="J41" s="98"/>
    </row>
    <row r="42" spans="1:10" ht="15.6" x14ac:dyDescent="0.3">
      <c r="A42" s="72">
        <v>13</v>
      </c>
      <c r="B42" s="110" t="s">
        <v>98</v>
      </c>
      <c r="C42" s="111"/>
      <c r="D42" s="112"/>
      <c r="E42" s="72" t="s">
        <v>58</v>
      </c>
      <c r="F42" s="84"/>
      <c r="G42" s="85"/>
      <c r="H42" s="69">
        <v>245</v>
      </c>
      <c r="I42" s="97">
        <f t="shared" ref="I42" si="1">F42*H42</f>
        <v>0</v>
      </c>
      <c r="J42" s="98"/>
    </row>
    <row r="43" spans="1:10" ht="15.6" x14ac:dyDescent="0.3">
      <c r="A43" s="72">
        <v>14</v>
      </c>
      <c r="B43" s="113" t="s">
        <v>154</v>
      </c>
      <c r="C43" s="114"/>
      <c r="D43" s="115"/>
      <c r="E43" s="72" t="s">
        <v>10</v>
      </c>
      <c r="F43" s="84"/>
      <c r="G43" s="85"/>
      <c r="H43" s="69">
        <v>13500</v>
      </c>
      <c r="I43" s="116">
        <f t="shared" ref="I43" si="2">F43*H43</f>
        <v>0</v>
      </c>
      <c r="J43" s="117"/>
    </row>
    <row r="44" spans="1:10" ht="15.6" x14ac:dyDescent="0.3">
      <c r="A44" s="75" t="s">
        <v>65</v>
      </c>
      <c r="B44" s="118" t="s">
        <v>66</v>
      </c>
      <c r="C44" s="119"/>
      <c r="D44" s="120"/>
      <c r="E44" s="77"/>
      <c r="F44" s="86"/>
      <c r="G44" s="87"/>
      <c r="H44" s="71"/>
      <c r="I44" s="99">
        <f>SUM(I9:J43)</f>
        <v>133050</v>
      </c>
      <c r="J44" s="100"/>
    </row>
    <row r="45" spans="1:10" ht="15.6" x14ac:dyDescent="0.3">
      <c r="A45" s="72" t="s">
        <v>67</v>
      </c>
      <c r="B45" s="110" t="s">
        <v>68</v>
      </c>
      <c r="C45" s="111"/>
      <c r="D45" s="112"/>
      <c r="E45" s="78" t="s">
        <v>69</v>
      </c>
      <c r="F45" s="103">
        <v>0.18</v>
      </c>
      <c r="G45" s="104"/>
      <c r="H45" s="72"/>
      <c r="I45" s="97">
        <f>F45*I44</f>
        <v>23949</v>
      </c>
      <c r="J45" s="98"/>
    </row>
    <row r="46" spans="1:10" ht="16.2" thickBot="1" x14ac:dyDescent="0.35">
      <c r="A46" s="20" t="s">
        <v>70</v>
      </c>
      <c r="B46" s="126" t="s">
        <v>99</v>
      </c>
      <c r="C46" s="127"/>
      <c r="D46" s="128"/>
      <c r="E46" s="79"/>
      <c r="F46" s="105"/>
      <c r="G46" s="106"/>
      <c r="H46" s="80"/>
      <c r="I46" s="101">
        <f>I45+I44</f>
        <v>156999</v>
      </c>
      <c r="J46" s="102"/>
    </row>
    <row r="47" spans="1:10" ht="14.4" thickBot="1" x14ac:dyDescent="0.35">
      <c r="A47" s="81" t="s">
        <v>70</v>
      </c>
      <c r="B47" s="121"/>
      <c r="C47" s="122"/>
      <c r="D47" s="122"/>
      <c r="E47" s="122"/>
      <c r="F47" s="122"/>
      <c r="G47" s="123"/>
      <c r="H47" s="82"/>
      <c r="I47" s="124"/>
      <c r="J47" s="125"/>
    </row>
    <row r="48" spans="1:10" x14ac:dyDescent="0.3">
      <c r="B48" s="8"/>
      <c r="C48" s="8"/>
      <c r="D48" s="8"/>
      <c r="E48" s="8"/>
      <c r="F48" s="8"/>
      <c r="G48" s="9"/>
      <c r="H48" s="9"/>
      <c r="I48" s="9"/>
      <c r="J48" s="10"/>
    </row>
    <row r="49" spans="1:10" s="12" customFormat="1" x14ac:dyDescent="0.3">
      <c r="A49" s="11"/>
      <c r="B49" s="12" t="s">
        <v>71</v>
      </c>
      <c r="G49" s="11"/>
      <c r="H49" s="11"/>
      <c r="I49" s="11"/>
      <c r="J49" s="11"/>
    </row>
    <row r="50" spans="1:10" s="12" customFormat="1" x14ac:dyDescent="0.3">
      <c r="A50" s="11"/>
      <c r="B50" s="12" t="s">
        <v>72</v>
      </c>
      <c r="G50" s="11"/>
      <c r="H50" s="11"/>
      <c r="I50" s="11"/>
      <c r="J50" s="11"/>
    </row>
    <row r="51" spans="1:10" s="12" customFormat="1" x14ac:dyDescent="0.3">
      <c r="A51" s="11"/>
      <c r="B51" s="12" t="s">
        <v>73</v>
      </c>
      <c r="G51" s="11"/>
      <c r="H51" s="11"/>
      <c r="I51" s="11"/>
      <c r="J51" s="11"/>
    </row>
    <row r="52" spans="1:10" s="12" customFormat="1" x14ac:dyDescent="0.3">
      <c r="A52" s="11"/>
      <c r="B52" s="12" t="s">
        <v>74</v>
      </c>
      <c r="G52" s="11"/>
      <c r="H52" s="11"/>
      <c r="I52" s="11"/>
      <c r="J52" s="11"/>
    </row>
    <row r="53" spans="1:10" s="12" customFormat="1" x14ac:dyDescent="0.3">
      <c r="A53" s="11"/>
      <c r="G53" s="11"/>
      <c r="H53" s="11"/>
      <c r="I53" s="11"/>
      <c r="J53" s="11"/>
    </row>
    <row r="54" spans="1:10" s="12" customFormat="1" x14ac:dyDescent="0.3">
      <c r="A54" s="11"/>
      <c r="B54" s="13" t="s">
        <v>75</v>
      </c>
      <c r="C54" s="96" t="s">
        <v>76</v>
      </c>
      <c r="D54" s="96"/>
      <c r="E54" s="96"/>
      <c r="F54" s="96"/>
      <c r="G54" s="96"/>
      <c r="H54" s="96"/>
      <c r="I54" s="96"/>
      <c r="J54" s="96"/>
    </row>
    <row r="55" spans="1:10" s="12" customFormat="1" ht="15" customHeight="1" x14ac:dyDescent="0.3">
      <c r="A55" s="11"/>
      <c r="B55" s="13" t="s">
        <v>77</v>
      </c>
      <c r="C55" s="96"/>
      <c r="D55" s="96"/>
      <c r="E55" s="96"/>
      <c r="F55" s="96"/>
      <c r="G55" s="96"/>
      <c r="H55" s="96"/>
      <c r="I55" s="96"/>
      <c r="J55" s="96"/>
    </row>
    <row r="56" spans="1:10" s="12" customFormat="1" x14ac:dyDescent="0.3">
      <c r="A56" s="11"/>
      <c r="B56" s="13" t="s">
        <v>78</v>
      </c>
      <c r="C56" s="107"/>
      <c r="D56" s="107"/>
      <c r="E56" s="107"/>
      <c r="F56" s="107"/>
      <c r="G56" s="107"/>
      <c r="H56" s="107"/>
      <c r="I56" s="107"/>
      <c r="J56" s="107"/>
    </row>
    <row r="57" spans="1:10" s="12" customFormat="1" x14ac:dyDescent="0.3">
      <c r="A57" s="11"/>
      <c r="B57" s="13"/>
      <c r="C57" s="14"/>
      <c r="D57" s="14"/>
      <c r="E57" s="14"/>
      <c r="F57" s="14"/>
      <c r="G57" s="14"/>
      <c r="H57" s="14"/>
      <c r="I57" s="14"/>
      <c r="J57" s="14"/>
    </row>
    <row r="58" spans="1:10" s="12" customFormat="1" ht="14.4" thickBot="1" x14ac:dyDescent="0.35">
      <c r="A58" s="11"/>
      <c r="B58" s="15"/>
      <c r="G58" s="11"/>
      <c r="H58" s="11"/>
      <c r="I58" s="11"/>
      <c r="J58" s="11"/>
    </row>
    <row r="59" spans="1:10" s="12" customFormat="1" ht="15.75" customHeight="1" thickBot="1" x14ac:dyDescent="0.35">
      <c r="A59" s="11"/>
      <c r="B59" s="108" t="s">
        <v>79</v>
      </c>
      <c r="C59" s="109"/>
      <c r="D59" s="90"/>
      <c r="E59" s="90"/>
      <c r="F59" s="90"/>
      <c r="G59" s="90"/>
      <c r="H59" s="90"/>
      <c r="I59" s="90"/>
      <c r="J59" s="91"/>
    </row>
    <row r="60" spans="1:10" s="12" customFormat="1" ht="16.5" customHeight="1" thickTop="1" thickBot="1" x14ac:dyDescent="0.35">
      <c r="A60" s="11"/>
      <c r="B60" s="93" t="s">
        <v>87</v>
      </c>
      <c r="C60" s="95"/>
      <c r="D60" s="90"/>
      <c r="E60" s="90"/>
      <c r="F60" s="90"/>
      <c r="G60" s="90"/>
      <c r="H60" s="90"/>
      <c r="I60" s="90"/>
      <c r="J60" s="91"/>
    </row>
    <row r="61" spans="1:10" s="12" customFormat="1" ht="16.5" customHeight="1" thickTop="1" thickBot="1" x14ac:dyDescent="0.35">
      <c r="A61" s="11"/>
      <c r="B61" s="93" t="s">
        <v>80</v>
      </c>
      <c r="C61" s="94"/>
      <c r="D61" s="90"/>
      <c r="E61" s="90"/>
      <c r="F61" s="90"/>
      <c r="G61" s="90"/>
      <c r="H61" s="90"/>
      <c r="I61" s="90"/>
      <c r="J61" s="91"/>
    </row>
    <row r="62" spans="1:10" s="12" customFormat="1" ht="16.5" customHeight="1" thickTop="1" thickBot="1" x14ac:dyDescent="0.35">
      <c r="A62" s="11"/>
      <c r="B62" s="93" t="s">
        <v>81</v>
      </c>
      <c r="C62" s="94"/>
      <c r="D62" s="90"/>
      <c r="E62" s="90"/>
      <c r="F62" s="90"/>
      <c r="G62" s="90"/>
      <c r="H62" s="90"/>
      <c r="I62" s="90"/>
      <c r="J62" s="91"/>
    </row>
    <row r="63" spans="1:10" s="12" customFormat="1" ht="16.5" customHeight="1" thickTop="1" thickBot="1" x14ac:dyDescent="0.35">
      <c r="A63" s="11"/>
      <c r="B63" s="93" t="s">
        <v>82</v>
      </c>
      <c r="C63" s="94"/>
      <c r="D63" s="90"/>
      <c r="E63" s="90"/>
      <c r="F63" s="90"/>
      <c r="G63" s="90"/>
      <c r="H63" s="90"/>
      <c r="I63" s="90"/>
      <c r="J63" s="91"/>
    </row>
    <row r="64" spans="1:10" s="12" customFormat="1" ht="16.5" customHeight="1" thickTop="1" thickBot="1" x14ac:dyDescent="0.35">
      <c r="A64" s="11"/>
      <c r="B64" s="93" t="s">
        <v>83</v>
      </c>
      <c r="C64" s="94"/>
      <c r="D64" s="90"/>
      <c r="E64" s="90"/>
      <c r="F64" s="90"/>
      <c r="G64" s="90"/>
      <c r="H64" s="90"/>
      <c r="I64" s="90"/>
      <c r="J64" s="91"/>
    </row>
    <row r="65" spans="1:10" s="12" customFormat="1" ht="16.5" customHeight="1" thickTop="1" thickBot="1" x14ac:dyDescent="0.35">
      <c r="A65" s="11"/>
      <c r="B65" s="93" t="s">
        <v>84</v>
      </c>
      <c r="C65" s="94"/>
      <c r="D65" s="92"/>
      <c r="E65" s="90"/>
      <c r="F65" s="90"/>
      <c r="G65" s="90"/>
      <c r="H65" s="90"/>
      <c r="I65" s="90"/>
      <c r="J65" s="91"/>
    </row>
    <row r="66" spans="1:10" s="12" customFormat="1" ht="16.5" customHeight="1" thickTop="1" thickBot="1" x14ac:dyDescent="0.35">
      <c r="A66" s="11"/>
      <c r="B66" s="88" t="s">
        <v>85</v>
      </c>
      <c r="C66" s="89"/>
      <c r="D66" s="90"/>
      <c r="E66" s="90"/>
      <c r="F66" s="90"/>
      <c r="G66" s="90"/>
      <c r="H66" s="90"/>
      <c r="I66" s="90"/>
      <c r="J66" s="91"/>
    </row>
    <row r="67" spans="1:10" s="12" customFormat="1" ht="16.5" customHeight="1" thickTop="1" thickBot="1" x14ac:dyDescent="0.35">
      <c r="A67" s="11"/>
      <c r="B67" s="16" t="s">
        <v>86</v>
      </c>
      <c r="C67" s="17"/>
      <c r="D67" s="90"/>
      <c r="E67" s="90"/>
      <c r="F67" s="90"/>
      <c r="G67" s="90"/>
      <c r="H67" s="90"/>
      <c r="I67" s="90"/>
      <c r="J67" s="91"/>
    </row>
    <row r="68" spans="1:10" s="12" customFormat="1" ht="16.5" customHeight="1" thickTop="1" thickBot="1" x14ac:dyDescent="0.35">
      <c r="A68" s="11"/>
      <c r="B68" s="88" t="s">
        <v>88</v>
      </c>
      <c r="C68" s="89"/>
      <c r="D68" s="90"/>
      <c r="E68" s="90"/>
      <c r="F68" s="90"/>
      <c r="G68" s="90"/>
      <c r="H68" s="90"/>
      <c r="I68" s="90"/>
      <c r="J68" s="91"/>
    </row>
    <row r="69" spans="1:10" s="12" customFormat="1" x14ac:dyDescent="0.3">
      <c r="A69" s="11"/>
      <c r="B69" s="18"/>
      <c r="C69" s="18"/>
      <c r="D69" s="18"/>
      <c r="E69" s="18"/>
      <c r="F69" s="19"/>
      <c r="G69" s="19"/>
      <c r="H69" s="19"/>
      <c r="I69" s="19"/>
      <c r="J69" s="19"/>
    </row>
    <row r="70" spans="1:10" s="12" customFormat="1" x14ac:dyDescent="0.3">
      <c r="A70" s="11"/>
      <c r="G70" s="11"/>
      <c r="H70" s="11"/>
      <c r="I70" s="11"/>
      <c r="J70" s="11"/>
    </row>
    <row r="71" spans="1:10" s="12" customFormat="1" x14ac:dyDescent="0.3">
      <c r="A71" s="11"/>
      <c r="G71" s="11"/>
      <c r="H71" s="11"/>
      <c r="I71" s="11"/>
      <c r="J71" s="11"/>
    </row>
    <row r="72" spans="1:10" s="12" customFormat="1" x14ac:dyDescent="0.3">
      <c r="A72" s="11"/>
      <c r="G72" s="11"/>
      <c r="H72" s="11"/>
      <c r="I72" s="11"/>
      <c r="J72" s="11"/>
    </row>
    <row r="73" spans="1:10" s="12" customFormat="1" x14ac:dyDescent="0.3">
      <c r="A73" s="11"/>
      <c r="G73" s="11"/>
      <c r="H73" s="11"/>
      <c r="I73" s="11"/>
      <c r="J73" s="11"/>
    </row>
    <row r="74" spans="1:10" s="12" customFormat="1" x14ac:dyDescent="0.3">
      <c r="A74" s="11"/>
      <c r="G74" s="11"/>
      <c r="H74" s="11"/>
      <c r="I74" s="11"/>
      <c r="J74" s="11"/>
    </row>
    <row r="75" spans="1:10" s="12" customFormat="1" x14ac:dyDescent="0.3">
      <c r="A75" s="11"/>
      <c r="G75" s="11"/>
      <c r="H75" s="11"/>
      <c r="I75" s="11"/>
      <c r="J75" s="11"/>
    </row>
    <row r="76" spans="1:10" s="12" customFormat="1" x14ac:dyDescent="0.3">
      <c r="A76" s="11"/>
      <c r="G76" s="11"/>
      <c r="H76" s="11"/>
      <c r="I76" s="11"/>
      <c r="J76" s="11"/>
    </row>
    <row r="77" spans="1:10" s="12" customFormat="1" x14ac:dyDescent="0.3">
      <c r="A77" s="11"/>
      <c r="G77" s="11"/>
      <c r="H77" s="11"/>
      <c r="I77" s="11"/>
      <c r="J77" s="11"/>
    </row>
    <row r="78" spans="1:10" s="12" customFormat="1" x14ac:dyDescent="0.3">
      <c r="A78" s="11"/>
      <c r="G78" s="11"/>
      <c r="H78" s="11"/>
      <c r="I78" s="11"/>
      <c r="J78" s="11"/>
    </row>
    <row r="79" spans="1:10" s="12" customFormat="1" x14ac:dyDescent="0.3">
      <c r="A79" s="11"/>
      <c r="G79" s="11"/>
      <c r="H79" s="11"/>
      <c r="I79" s="11"/>
      <c r="J79" s="11"/>
    </row>
    <row r="80" spans="1:10" s="12" customFormat="1" x14ac:dyDescent="0.3">
      <c r="A80" s="11"/>
      <c r="G80" s="11"/>
      <c r="H80" s="11"/>
      <c r="I80" s="11"/>
      <c r="J80" s="11"/>
    </row>
  </sheetData>
  <mergeCells count="150">
    <mergeCell ref="I17:J17"/>
    <mergeCell ref="I18:J18"/>
    <mergeCell ref="I19:J19"/>
    <mergeCell ref="B34:D34"/>
    <mergeCell ref="B11:D11"/>
    <mergeCell ref="B12:D12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27:D27"/>
    <mergeCell ref="B28:D28"/>
    <mergeCell ref="B29:D29"/>
    <mergeCell ref="B30:D30"/>
    <mergeCell ref="B8:D8"/>
    <mergeCell ref="B9:D9"/>
    <mergeCell ref="B10:D10"/>
    <mergeCell ref="I7:J7"/>
    <mergeCell ref="I8:J8"/>
    <mergeCell ref="I9:J9"/>
    <mergeCell ref="I10:J10"/>
    <mergeCell ref="I15:J15"/>
    <mergeCell ref="I16:J1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A2:J2"/>
    <mergeCell ref="A3:B3"/>
    <mergeCell ref="C3:J3"/>
    <mergeCell ref="F4:J4"/>
    <mergeCell ref="B7:D7"/>
    <mergeCell ref="I29:J29"/>
    <mergeCell ref="I30:J30"/>
    <mergeCell ref="I31:J31"/>
    <mergeCell ref="I32:J32"/>
    <mergeCell ref="A5:J5"/>
    <mergeCell ref="A6:J6"/>
    <mergeCell ref="I20:J20"/>
    <mergeCell ref="I21:J21"/>
    <mergeCell ref="I22:J22"/>
    <mergeCell ref="I23:J23"/>
    <mergeCell ref="I24:J24"/>
    <mergeCell ref="I25:J25"/>
    <mergeCell ref="I26:J26"/>
    <mergeCell ref="I27:J27"/>
    <mergeCell ref="I28:J28"/>
    <mergeCell ref="I11:J11"/>
    <mergeCell ref="I12:J12"/>
    <mergeCell ref="I13:J13"/>
    <mergeCell ref="I14:J14"/>
    <mergeCell ref="B31:D31"/>
    <mergeCell ref="B32:D32"/>
    <mergeCell ref="B33:D33"/>
    <mergeCell ref="B47:G47"/>
    <mergeCell ref="I47:J47"/>
    <mergeCell ref="B35:D35"/>
    <mergeCell ref="B36:D36"/>
    <mergeCell ref="B37:D37"/>
    <mergeCell ref="B38:D38"/>
    <mergeCell ref="B39:D39"/>
    <mergeCell ref="B40:D40"/>
    <mergeCell ref="B41:D41"/>
    <mergeCell ref="B44:D44"/>
    <mergeCell ref="B45:D45"/>
    <mergeCell ref="B46:D46"/>
    <mergeCell ref="I38:J38"/>
    <mergeCell ref="I35:J35"/>
    <mergeCell ref="I36:J36"/>
    <mergeCell ref="I37:J37"/>
    <mergeCell ref="I39:J39"/>
    <mergeCell ref="I40:J40"/>
    <mergeCell ref="I33:J33"/>
    <mergeCell ref="I34:J34"/>
    <mergeCell ref="B60:C60"/>
    <mergeCell ref="B62:C62"/>
    <mergeCell ref="D60:J60"/>
    <mergeCell ref="D59:J59"/>
    <mergeCell ref="C54:J54"/>
    <mergeCell ref="B63:C63"/>
    <mergeCell ref="B64:C64"/>
    <mergeCell ref="B65:C65"/>
    <mergeCell ref="I41:J41"/>
    <mergeCell ref="I44:J44"/>
    <mergeCell ref="I45:J45"/>
    <mergeCell ref="I46:J46"/>
    <mergeCell ref="F45:G45"/>
    <mergeCell ref="F46:G46"/>
    <mergeCell ref="C55:J55"/>
    <mergeCell ref="C56:J56"/>
    <mergeCell ref="B59:C59"/>
    <mergeCell ref="B42:D42"/>
    <mergeCell ref="F42:G42"/>
    <mergeCell ref="I42:J42"/>
    <mergeCell ref="B43:D43"/>
    <mergeCell ref="I43:J43"/>
    <mergeCell ref="F43:G43"/>
    <mergeCell ref="B66:C66"/>
    <mergeCell ref="B68:C68"/>
    <mergeCell ref="D61:J61"/>
    <mergeCell ref="D62:J62"/>
    <mergeCell ref="D63:J63"/>
    <mergeCell ref="D64:J64"/>
    <mergeCell ref="D65:J65"/>
    <mergeCell ref="D66:J66"/>
    <mergeCell ref="D67:J67"/>
    <mergeCell ref="D68:J68"/>
    <mergeCell ref="B61:C61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44:G44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</mergeCells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C1F400-62DF-4DD3-9B1C-F393AC8F7BA3}">
  <dimension ref="A1:K24"/>
  <sheetViews>
    <sheetView workbookViewId="0">
      <selection activeCell="G15" sqref="G15"/>
    </sheetView>
  </sheetViews>
  <sheetFormatPr defaultRowHeight="14.4" x14ac:dyDescent="0.3"/>
  <cols>
    <col min="3" max="3" width="25.5546875" customWidth="1"/>
    <col min="5" max="5" width="15.44140625" bestFit="1" customWidth="1"/>
    <col min="6" max="6" width="32.6640625" bestFit="1" customWidth="1"/>
    <col min="9" max="9" width="13.109375" bestFit="1" customWidth="1"/>
    <col min="10" max="10" width="15.33203125" customWidth="1"/>
    <col min="11" max="11" width="17.44140625" customWidth="1"/>
  </cols>
  <sheetData>
    <row r="1" spans="1:11" s="25" customFormat="1" ht="15" thickBot="1" x14ac:dyDescent="0.35">
      <c r="A1" s="22" t="s">
        <v>100</v>
      </c>
      <c r="B1" s="163" t="s">
        <v>101</v>
      </c>
      <c r="C1" s="163"/>
      <c r="D1" s="23" t="s">
        <v>102</v>
      </c>
      <c r="E1" s="23" t="s">
        <v>103</v>
      </c>
      <c r="F1" s="23" t="s">
        <v>104</v>
      </c>
      <c r="G1" s="23" t="s">
        <v>6</v>
      </c>
      <c r="H1" s="23" t="s">
        <v>7</v>
      </c>
      <c r="I1" s="23" t="s">
        <v>105</v>
      </c>
      <c r="J1" s="23" t="s">
        <v>8</v>
      </c>
      <c r="K1" s="24" t="s">
        <v>9</v>
      </c>
    </row>
    <row r="2" spans="1:11" s="25" customFormat="1" ht="16.2" thickBot="1" x14ac:dyDescent="0.35">
      <c r="A2" s="164">
        <v>1</v>
      </c>
      <c r="B2" s="166" t="s">
        <v>106</v>
      </c>
      <c r="C2" s="167"/>
      <c r="D2" s="170"/>
      <c r="E2" s="26" t="s">
        <v>107</v>
      </c>
      <c r="F2" s="27" t="s">
        <v>108</v>
      </c>
      <c r="G2" s="28" t="s">
        <v>10</v>
      </c>
      <c r="H2" s="29">
        <v>1</v>
      </c>
      <c r="I2" s="30">
        <v>8311</v>
      </c>
      <c r="J2" s="31">
        <f>I2+I3</f>
        <v>24500</v>
      </c>
      <c r="K2" s="66">
        <f>J2*H2</f>
        <v>24500</v>
      </c>
    </row>
    <row r="3" spans="1:11" s="25" customFormat="1" ht="16.2" thickBot="1" x14ac:dyDescent="0.35">
      <c r="A3" s="165"/>
      <c r="B3" s="168"/>
      <c r="C3" s="169"/>
      <c r="D3" s="171"/>
      <c r="E3" s="32" t="s">
        <v>109</v>
      </c>
      <c r="F3" s="33" t="s">
        <v>110</v>
      </c>
      <c r="G3" s="34" t="s">
        <v>10</v>
      </c>
      <c r="H3" s="35">
        <v>1</v>
      </c>
      <c r="I3" s="30">
        <v>16189</v>
      </c>
      <c r="J3" s="36"/>
      <c r="K3" s="67"/>
    </row>
    <row r="4" spans="1:11" s="25" customFormat="1" ht="16.2" thickBot="1" x14ac:dyDescent="0.35">
      <c r="A4" s="172">
        <v>2</v>
      </c>
      <c r="B4" s="173" t="s">
        <v>111</v>
      </c>
      <c r="C4" s="174"/>
      <c r="D4" s="175"/>
      <c r="E4" s="37" t="s">
        <v>112</v>
      </c>
      <c r="F4" s="33" t="s">
        <v>113</v>
      </c>
      <c r="G4" s="38" t="s">
        <v>10</v>
      </c>
      <c r="H4" s="39">
        <v>2</v>
      </c>
      <c r="I4" s="30">
        <v>10750</v>
      </c>
      <c r="J4" s="31">
        <f t="shared" ref="J4" si="0">I4+I5</f>
        <v>27500</v>
      </c>
      <c r="K4" s="66">
        <f t="shared" ref="K4" si="1">J4*H4</f>
        <v>55000</v>
      </c>
    </row>
    <row r="5" spans="1:11" s="25" customFormat="1" ht="16.2" thickBot="1" x14ac:dyDescent="0.35">
      <c r="A5" s="164"/>
      <c r="B5" s="166"/>
      <c r="C5" s="167"/>
      <c r="D5" s="170"/>
      <c r="E5" s="40" t="s">
        <v>114</v>
      </c>
      <c r="F5" s="33" t="s">
        <v>115</v>
      </c>
      <c r="G5" s="41" t="s">
        <v>10</v>
      </c>
      <c r="H5" s="42">
        <v>2</v>
      </c>
      <c r="I5" s="30">
        <v>16750</v>
      </c>
      <c r="J5" s="36"/>
      <c r="K5" s="67"/>
    </row>
    <row r="6" spans="1:11" s="25" customFormat="1" ht="16.2" thickBot="1" x14ac:dyDescent="0.35">
      <c r="A6" s="176">
        <v>3</v>
      </c>
      <c r="B6" s="178" t="s">
        <v>116</v>
      </c>
      <c r="C6" s="178"/>
      <c r="D6" s="178"/>
      <c r="E6" s="37" t="s">
        <v>117</v>
      </c>
      <c r="F6" s="33" t="s">
        <v>118</v>
      </c>
      <c r="G6" s="43" t="s">
        <v>10</v>
      </c>
      <c r="H6" s="44">
        <v>3</v>
      </c>
      <c r="I6" s="30">
        <f>10115</f>
        <v>10115</v>
      </c>
      <c r="J6" s="31">
        <f t="shared" ref="J6" si="2">I6+I7</f>
        <v>36400</v>
      </c>
      <c r="K6" s="66">
        <f t="shared" ref="K6" si="3">J6*H6</f>
        <v>109200</v>
      </c>
    </row>
    <row r="7" spans="1:11" s="25" customFormat="1" ht="16.2" thickBot="1" x14ac:dyDescent="0.35">
      <c r="A7" s="177"/>
      <c r="B7" s="179"/>
      <c r="C7" s="179"/>
      <c r="D7" s="179"/>
      <c r="E7" s="32" t="s">
        <v>119</v>
      </c>
      <c r="F7" s="33" t="s">
        <v>120</v>
      </c>
      <c r="G7" s="45" t="s">
        <v>10</v>
      </c>
      <c r="H7" s="46">
        <v>3</v>
      </c>
      <c r="I7" s="30">
        <v>26285</v>
      </c>
      <c r="J7" s="36"/>
      <c r="K7" s="67"/>
    </row>
    <row r="8" spans="1:11" s="25" customFormat="1" ht="15" thickBot="1" x14ac:dyDescent="0.35">
      <c r="A8" s="180"/>
      <c r="B8" s="181"/>
      <c r="C8" s="181"/>
      <c r="D8" s="181"/>
      <c r="E8" s="181"/>
      <c r="F8" s="181"/>
      <c r="G8" s="181"/>
      <c r="H8" s="181"/>
      <c r="I8" s="181"/>
      <c r="J8" s="181"/>
      <c r="K8" s="182"/>
    </row>
    <row r="9" spans="1:11" s="25" customFormat="1" ht="16.2" thickBot="1" x14ac:dyDescent="0.35">
      <c r="A9" s="183">
        <v>4</v>
      </c>
      <c r="B9" s="186" t="s">
        <v>121</v>
      </c>
      <c r="C9" s="186"/>
      <c r="D9" s="186"/>
      <c r="E9" s="37" t="s">
        <v>122</v>
      </c>
      <c r="F9" s="37" t="s">
        <v>123</v>
      </c>
      <c r="G9" s="47" t="s">
        <v>10</v>
      </c>
      <c r="H9" s="44"/>
      <c r="I9" s="30">
        <v>23490</v>
      </c>
      <c r="J9" s="189">
        <f>(I9+I10+I11)</f>
        <v>48700</v>
      </c>
      <c r="K9" s="192">
        <f>J9*H9</f>
        <v>0</v>
      </c>
    </row>
    <row r="10" spans="1:11" s="25" customFormat="1" ht="16.2" thickBot="1" x14ac:dyDescent="0.35">
      <c r="A10" s="184"/>
      <c r="B10" s="187"/>
      <c r="C10" s="187"/>
      <c r="D10" s="187"/>
      <c r="E10" s="48" t="s">
        <v>124</v>
      </c>
      <c r="F10" s="37" t="s">
        <v>125</v>
      </c>
      <c r="G10" s="49" t="s">
        <v>10</v>
      </c>
      <c r="H10" s="50"/>
      <c r="I10" s="30">
        <v>19540</v>
      </c>
      <c r="J10" s="190"/>
      <c r="K10" s="193"/>
    </row>
    <row r="11" spans="1:11" s="25" customFormat="1" ht="16.2" thickBot="1" x14ac:dyDescent="0.35">
      <c r="A11" s="185"/>
      <c r="B11" s="188"/>
      <c r="C11" s="188"/>
      <c r="D11" s="188"/>
      <c r="E11" s="32" t="s">
        <v>126</v>
      </c>
      <c r="F11" s="37" t="s">
        <v>127</v>
      </c>
      <c r="G11" s="51" t="s">
        <v>10</v>
      </c>
      <c r="H11" s="46"/>
      <c r="I11" s="30">
        <v>5670</v>
      </c>
      <c r="J11" s="191"/>
      <c r="K11" s="194"/>
    </row>
    <row r="12" spans="1:11" s="25" customFormat="1" ht="16.2" thickBot="1" x14ac:dyDescent="0.35">
      <c r="A12" s="183">
        <v>5</v>
      </c>
      <c r="B12" s="186" t="s">
        <v>128</v>
      </c>
      <c r="C12" s="186"/>
      <c r="D12" s="186"/>
      <c r="E12" s="37" t="s">
        <v>129</v>
      </c>
      <c r="F12" s="37" t="s">
        <v>130</v>
      </c>
      <c r="G12" s="47" t="s">
        <v>10</v>
      </c>
      <c r="H12" s="44"/>
      <c r="I12" s="30">
        <v>27000</v>
      </c>
      <c r="J12" s="189">
        <f t="shared" ref="J12" si="4">(I12+I13+I14)</f>
        <v>54300</v>
      </c>
      <c r="K12" s="192">
        <f>J12*H12</f>
        <v>0</v>
      </c>
    </row>
    <row r="13" spans="1:11" s="25" customFormat="1" ht="16.2" thickBot="1" x14ac:dyDescent="0.35">
      <c r="A13" s="184"/>
      <c r="B13" s="187"/>
      <c r="C13" s="187"/>
      <c r="D13" s="187"/>
      <c r="E13" s="48" t="s">
        <v>131</v>
      </c>
      <c r="F13" s="37" t="s">
        <v>132</v>
      </c>
      <c r="G13" s="49" t="s">
        <v>10</v>
      </c>
      <c r="H13" s="50"/>
      <c r="I13" s="30">
        <v>21630</v>
      </c>
      <c r="J13" s="190"/>
      <c r="K13" s="193"/>
    </row>
    <row r="14" spans="1:11" s="25" customFormat="1" ht="16.2" thickBot="1" x14ac:dyDescent="0.35">
      <c r="A14" s="185"/>
      <c r="B14" s="188"/>
      <c r="C14" s="188"/>
      <c r="D14" s="188"/>
      <c r="E14" s="32" t="s">
        <v>126</v>
      </c>
      <c r="F14" s="37" t="s">
        <v>133</v>
      </c>
      <c r="G14" s="51" t="s">
        <v>10</v>
      </c>
      <c r="H14" s="46"/>
      <c r="I14" s="30">
        <v>5670</v>
      </c>
      <c r="J14" s="191"/>
      <c r="K14" s="194"/>
    </row>
    <row r="15" spans="1:11" s="25" customFormat="1" ht="16.2" thickBot="1" x14ac:dyDescent="0.35">
      <c r="A15" s="183">
        <v>6</v>
      </c>
      <c r="B15" s="186" t="s">
        <v>134</v>
      </c>
      <c r="C15" s="186"/>
      <c r="D15" s="186"/>
      <c r="E15" s="37" t="s">
        <v>135</v>
      </c>
      <c r="F15" s="37" t="s">
        <v>136</v>
      </c>
      <c r="G15" s="47" t="s">
        <v>10</v>
      </c>
      <c r="H15" s="44"/>
      <c r="I15" s="30">
        <v>23700</v>
      </c>
      <c r="J15" s="189">
        <f t="shared" ref="J15" si="5">(I15+I16+I17)</f>
        <v>81300</v>
      </c>
      <c r="K15" s="192">
        <f t="shared" ref="K15:K18" si="6">J15*H15</f>
        <v>0</v>
      </c>
    </row>
    <row r="16" spans="1:11" s="25" customFormat="1" ht="16.2" thickBot="1" x14ac:dyDescent="0.35">
      <c r="A16" s="184"/>
      <c r="B16" s="187"/>
      <c r="C16" s="187"/>
      <c r="D16" s="187"/>
      <c r="E16" s="48" t="s">
        <v>137</v>
      </c>
      <c r="F16" s="37" t="s">
        <v>138</v>
      </c>
      <c r="G16" s="49" t="s">
        <v>10</v>
      </c>
      <c r="H16" s="50"/>
      <c r="I16" s="30">
        <v>51930</v>
      </c>
      <c r="J16" s="190"/>
      <c r="K16" s="193"/>
    </row>
    <row r="17" spans="1:11" s="25" customFormat="1" ht="16.2" thickBot="1" x14ac:dyDescent="0.35">
      <c r="A17" s="185"/>
      <c r="B17" s="188"/>
      <c r="C17" s="188"/>
      <c r="D17" s="188"/>
      <c r="E17" s="32" t="s">
        <v>126</v>
      </c>
      <c r="F17" s="37" t="s">
        <v>139</v>
      </c>
      <c r="G17" s="51" t="s">
        <v>10</v>
      </c>
      <c r="H17" s="46"/>
      <c r="I17" s="30">
        <v>5670</v>
      </c>
      <c r="J17" s="191"/>
      <c r="K17" s="194"/>
    </row>
    <row r="18" spans="1:11" s="25" customFormat="1" ht="16.2" thickBot="1" x14ac:dyDescent="0.35">
      <c r="A18" s="183">
        <v>7</v>
      </c>
      <c r="B18" s="186" t="s">
        <v>140</v>
      </c>
      <c r="C18" s="186"/>
      <c r="D18" s="186"/>
      <c r="E18" s="37" t="s">
        <v>141</v>
      </c>
      <c r="F18" s="37" t="s">
        <v>142</v>
      </c>
      <c r="G18" s="47" t="s">
        <v>10</v>
      </c>
      <c r="H18" s="44"/>
      <c r="I18" s="30">
        <v>26730</v>
      </c>
      <c r="J18" s="189">
        <f t="shared" ref="J18" si="7">(I18+I19+I20)</f>
        <v>95900</v>
      </c>
      <c r="K18" s="192">
        <f t="shared" si="6"/>
        <v>0</v>
      </c>
    </row>
    <row r="19" spans="1:11" s="25" customFormat="1" ht="16.2" thickBot="1" x14ac:dyDescent="0.35">
      <c r="A19" s="184"/>
      <c r="B19" s="187"/>
      <c r="C19" s="187"/>
      <c r="D19" s="187"/>
      <c r="E19" s="48" t="s">
        <v>143</v>
      </c>
      <c r="F19" s="37" t="s">
        <v>144</v>
      </c>
      <c r="G19" s="49" t="s">
        <v>10</v>
      </c>
      <c r="H19" s="50"/>
      <c r="I19" s="30">
        <v>63500</v>
      </c>
      <c r="J19" s="190"/>
      <c r="K19" s="193"/>
    </row>
    <row r="20" spans="1:11" s="25" customFormat="1" ht="16.2" thickBot="1" x14ac:dyDescent="0.35">
      <c r="A20" s="185"/>
      <c r="B20" s="188"/>
      <c r="C20" s="188"/>
      <c r="D20" s="188"/>
      <c r="E20" s="32" t="s">
        <v>126</v>
      </c>
      <c r="F20" s="37" t="s">
        <v>145</v>
      </c>
      <c r="G20" s="51" t="s">
        <v>10</v>
      </c>
      <c r="H20" s="46"/>
      <c r="I20" s="30">
        <v>5670</v>
      </c>
      <c r="J20" s="191"/>
      <c r="K20" s="194"/>
    </row>
    <row r="21" spans="1:11" s="25" customFormat="1" x14ac:dyDescent="0.3">
      <c r="A21" s="195"/>
      <c r="B21" s="196"/>
      <c r="C21" s="196"/>
      <c r="D21" s="196"/>
      <c r="E21" s="196"/>
      <c r="F21" s="196"/>
      <c r="G21" s="196"/>
      <c r="H21" s="196"/>
      <c r="I21" s="196"/>
      <c r="J21" s="196"/>
      <c r="K21" s="197"/>
    </row>
    <row r="22" spans="1:11" s="25" customFormat="1" x14ac:dyDescent="0.3">
      <c r="A22" s="52" t="s">
        <v>146</v>
      </c>
      <c r="B22" s="198" t="s">
        <v>147</v>
      </c>
      <c r="C22" s="199"/>
      <c r="D22" s="53"/>
      <c r="E22" s="53"/>
      <c r="F22" s="53"/>
      <c r="G22" s="54"/>
      <c r="H22" s="55"/>
      <c r="I22" s="55"/>
      <c r="J22" s="55"/>
      <c r="K22" s="56">
        <f>SUM(K2:K20)</f>
        <v>188700</v>
      </c>
    </row>
    <row r="23" spans="1:11" s="25" customFormat="1" x14ac:dyDescent="0.3">
      <c r="A23" s="57" t="s">
        <v>148</v>
      </c>
      <c r="B23" s="58"/>
      <c r="C23" s="59" t="s">
        <v>149</v>
      </c>
      <c r="D23" s="59"/>
      <c r="E23" s="59"/>
      <c r="F23" s="59"/>
      <c r="G23" s="54"/>
      <c r="H23" s="55"/>
      <c r="I23" s="55"/>
      <c r="J23" s="60">
        <v>0.28000000000000003</v>
      </c>
      <c r="K23" s="61">
        <f>K22*J23</f>
        <v>52836.000000000007</v>
      </c>
    </row>
    <row r="24" spans="1:11" s="25" customFormat="1" ht="15" thickBot="1" x14ac:dyDescent="0.35">
      <c r="A24" s="62" t="s">
        <v>150</v>
      </c>
      <c r="B24" s="200" t="s">
        <v>151</v>
      </c>
      <c r="C24" s="201"/>
      <c r="D24" s="63">
        <f>D2+D4+D6+D9+D12+D15+D18</f>
        <v>0</v>
      </c>
      <c r="E24" s="63"/>
      <c r="F24" s="63"/>
      <c r="G24" s="64"/>
      <c r="H24" s="35">
        <f>H2+H3+H4+H5+H6+H7+H9+H10+H11+H12+H13+H14+H15+H16+H17+H18+H19+H20</f>
        <v>12</v>
      </c>
      <c r="I24" s="35"/>
      <c r="J24" s="35"/>
      <c r="K24" s="65">
        <f>K23+K22</f>
        <v>241536</v>
      </c>
    </row>
  </sheetData>
  <mergeCells count="34">
    <mergeCell ref="B22:C22"/>
    <mergeCell ref="B24:C24"/>
    <mergeCell ref="A18:A20"/>
    <mergeCell ref="B18:C20"/>
    <mergeCell ref="D18:D20"/>
    <mergeCell ref="J18:J20"/>
    <mergeCell ref="K18:K20"/>
    <mergeCell ref="A21:K21"/>
    <mergeCell ref="A12:A14"/>
    <mergeCell ref="B12:C14"/>
    <mergeCell ref="D12:D14"/>
    <mergeCell ref="J12:J14"/>
    <mergeCell ref="K12:K14"/>
    <mergeCell ref="A15:A17"/>
    <mergeCell ref="B15:C17"/>
    <mergeCell ref="D15:D17"/>
    <mergeCell ref="J15:J17"/>
    <mergeCell ref="K15:K17"/>
    <mergeCell ref="A6:A7"/>
    <mergeCell ref="B6:C7"/>
    <mergeCell ref="D6:D7"/>
    <mergeCell ref="A8:K8"/>
    <mergeCell ref="A9:A11"/>
    <mergeCell ref="B9:C11"/>
    <mergeCell ref="D9:D11"/>
    <mergeCell ref="J9:J11"/>
    <mergeCell ref="K9:K11"/>
    <mergeCell ref="B1:C1"/>
    <mergeCell ref="A2:A3"/>
    <mergeCell ref="B2:C3"/>
    <mergeCell ref="D2:D3"/>
    <mergeCell ref="A4:A5"/>
    <mergeCell ref="B4:C5"/>
    <mergeCell ref="D4:D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93845c8-9436-4f3f-b3ba-14fd64315642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6BD70FFEC6A9E48A408681BA1505047" ma:contentTypeVersion="14" ma:contentTypeDescription="Create a new document." ma:contentTypeScope="" ma:versionID="681d8790d94a8d4774fa851153d816e1">
  <xsd:schema xmlns:xsd="http://www.w3.org/2001/XMLSchema" xmlns:xs="http://www.w3.org/2001/XMLSchema" xmlns:p="http://schemas.microsoft.com/office/2006/metadata/properties" xmlns:ns3="293845c8-9436-4f3f-b3ba-14fd64315642" xmlns:ns4="e43df3f1-7588-4b2b-96c8-ea7c776cf1f1" targetNamespace="http://schemas.microsoft.com/office/2006/metadata/properties" ma:root="true" ma:fieldsID="f18beeae05c887042df9fcc7a16d9e1d" ns3:_="" ns4:_="">
    <xsd:import namespace="293845c8-9436-4f3f-b3ba-14fd64315642"/>
    <xsd:import namespace="e43df3f1-7588-4b2b-96c8-ea7c776cf1f1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MediaServiceSearchPropertie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3845c8-9436-4f3f-b3ba-14fd64315642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3df3f1-7588-4b2b-96c8-ea7c776cf1f1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33931B-1EFC-4036-B34D-922F6AFD9E4D}">
  <ds:schemaRefs>
    <ds:schemaRef ds:uri="http://purl.org/dc/dcmitype/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e43df3f1-7588-4b2b-96c8-ea7c776cf1f1"/>
    <ds:schemaRef ds:uri="293845c8-9436-4f3f-b3ba-14fd64315642"/>
    <ds:schemaRef ds:uri="http://schemas.microsoft.com/office/2006/metadata/properties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E627AFB-9324-4C04-B308-F6B5DE461C4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93845c8-9436-4f3f-b3ba-14fd64315642"/>
    <ds:schemaRef ds:uri="e43df3f1-7588-4b2b-96c8-ea7c776cf1f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717C309-EBAA-48BE-B262-42BF16C3EB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Low Side</vt:lpstr>
      <vt:lpstr>Hiside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prannoy bag</dc:creator>
  <cp:lastModifiedBy>Asim Shaikh</cp:lastModifiedBy>
  <dcterms:created xsi:type="dcterms:W3CDTF">2022-06-07T09:00:45Z</dcterms:created>
  <dcterms:modified xsi:type="dcterms:W3CDTF">2025-11-14T10:07:11Z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0x010100D6BD70FFEC6A9E48A408681BA1505047</vt:lpwstr>
  </property>
</Properties>
</file>