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IKIN FOLDER\INSTALLATION\TCG\PUNE\CLUB HOUSE\"/>
    </mc:Choice>
  </mc:AlternateContent>
  <bookViews>
    <workbookView xWindow="0" yWindow="0" windowWidth="21600" windowHeight="9735"/>
  </bookViews>
  <sheets>
    <sheet name="AC" sheetId="1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5" l="1"/>
  <c r="H37" i="15" s="1"/>
  <c r="H38" i="15" l="1"/>
  <c r="H39" i="15" s="1"/>
  <c r="F32" i="15"/>
  <c r="F47" i="15" l="1"/>
  <c r="H47" i="15" s="1"/>
  <c r="F48" i="15"/>
  <c r="H48" i="15" s="1"/>
  <c r="F50" i="15"/>
  <c r="H50" i="15" s="1"/>
  <c r="F51" i="15"/>
  <c r="H51" i="15" s="1"/>
  <c r="F42" i="15"/>
  <c r="H42" i="15" s="1"/>
  <c r="D46" i="15"/>
  <c r="F46" i="15" s="1"/>
  <c r="H46" i="15" s="1"/>
  <c r="D45" i="15"/>
  <c r="F45" i="15" s="1"/>
  <c r="H45" i="15" s="1"/>
  <c r="D44" i="15"/>
  <c r="F44" i="15" s="1"/>
  <c r="H44" i="15" s="1"/>
  <c r="D43" i="15"/>
  <c r="F43" i="15" s="1"/>
  <c r="H43" i="15" s="1"/>
  <c r="D49" i="15"/>
  <c r="F49" i="15" s="1"/>
  <c r="H49" i="15" s="1"/>
  <c r="F15" i="15"/>
  <c r="F19" i="15"/>
  <c r="F20" i="15"/>
  <c r="H20" i="15" s="1"/>
  <c r="F21" i="15"/>
  <c r="F22" i="15"/>
  <c r="H22" i="15" s="1"/>
  <c r="F23" i="15"/>
  <c r="H23" i="15" s="1"/>
  <c r="F24" i="15"/>
  <c r="H24" i="15" s="1"/>
  <c r="F25" i="15"/>
  <c r="H25" i="15" s="1"/>
  <c r="F26" i="15"/>
  <c r="H26" i="15" s="1"/>
  <c r="F27" i="15"/>
  <c r="H27" i="15" s="1"/>
  <c r="F28" i="15"/>
  <c r="H28" i="15" s="1"/>
  <c r="F29" i="15"/>
  <c r="H29" i="15" s="1"/>
  <c r="F30" i="15"/>
  <c r="F31" i="15"/>
  <c r="F14" i="15"/>
  <c r="H14" i="15" s="1"/>
  <c r="H15" i="15" s="1"/>
  <c r="H16" i="15" s="1"/>
  <c r="H21" i="15"/>
  <c r="H17" i="15" l="1"/>
  <c r="H55" i="15" s="1"/>
  <c r="H52" i="15"/>
  <c r="H30" i="15"/>
  <c r="H53" i="15" l="1"/>
  <c r="H54" i="15" s="1"/>
  <c r="H31" i="15"/>
  <c r="H32" i="15" s="1"/>
  <c r="H56" i="15" l="1"/>
  <c r="H57" i="15" s="1"/>
</calcChain>
</file>

<file path=xl/sharedStrings.xml><?xml version="1.0" encoding="utf-8"?>
<sst xmlns="http://schemas.openxmlformats.org/spreadsheetml/2006/main" count="99" uniqueCount="61">
  <si>
    <t>Unit</t>
  </si>
  <si>
    <t>Nos.</t>
  </si>
  <si>
    <t xml:space="preserve">LOW SIDE WORK </t>
  </si>
  <si>
    <t>As per Amendment</t>
  </si>
  <si>
    <t xml:space="preserve">Sr. No. </t>
  </si>
  <si>
    <t>Item Description</t>
  </si>
  <si>
    <t>Qty</t>
  </si>
  <si>
    <t>Basic Rate</t>
  </si>
  <si>
    <t>Amount (₹)</t>
  </si>
  <si>
    <t>RMT</t>
  </si>
  <si>
    <t>Interconnecting Power Cable - 1.5 sq.mm x 3 core</t>
  </si>
  <si>
    <t xml:space="preserve">Drain Pipe - 25mm </t>
  </si>
  <si>
    <t>Outdoor Unit L-Stand for Hi Wall Unit</t>
  </si>
  <si>
    <t>Wrapping Tape and Sleeve for Drain Pipe</t>
  </si>
  <si>
    <t>Three Pin Top</t>
  </si>
  <si>
    <t>Rubber Stand</t>
  </si>
  <si>
    <t>Drain Insulation</t>
  </si>
  <si>
    <t>Sub Total</t>
  </si>
  <si>
    <t>Standard Installation, Pressure Testing, Vacummizing, Testing &amp; Commissioning of Hi Wall Unit - 1.5 TR 3 star</t>
  </si>
  <si>
    <t>Socity office</t>
  </si>
  <si>
    <t>Gyminasium &amp; Indoor Games</t>
  </si>
  <si>
    <t>A</t>
  </si>
  <si>
    <t xml:space="preserve">Summary - Bill of Quantities    :   </t>
  </si>
  <si>
    <t>Piping work including supply and instalation for 1.5TR Hi Wall Unit</t>
  </si>
  <si>
    <t>Vender</t>
  </si>
  <si>
    <t>VH Township PVT LTD</t>
  </si>
  <si>
    <t>Project</t>
  </si>
  <si>
    <t>The Cliff Gardren- Club house at IJK</t>
  </si>
  <si>
    <t>Supply Total</t>
  </si>
  <si>
    <t>For Supply &amp; Installation :-</t>
  </si>
  <si>
    <t>For Supply :-</t>
  </si>
  <si>
    <t>Standard Installation, Pressure Testing, Vacummizing, Testing &amp; Commissioning of Hi Wall Unit - 2.02 TR 3 star</t>
  </si>
  <si>
    <t>Piping work including supply and instalation for 2.02TR Hi Wall Unit</t>
  </si>
  <si>
    <t xml:space="preserve">MAKE </t>
  </si>
  <si>
    <t>Remarks</t>
  </si>
  <si>
    <t>Please mention if required any cable size change</t>
  </si>
  <si>
    <t>Total units</t>
  </si>
  <si>
    <t xml:space="preserve">Total Qty </t>
  </si>
  <si>
    <t>Interconnecting Cable Indoor &amp; Outdoor - 2.5 sq.mm x 4 core</t>
  </si>
  <si>
    <t xml:space="preserve">18% GST </t>
  </si>
  <si>
    <t>Daikin</t>
  </si>
  <si>
    <t>Supply of Hi Wall Unit - 1.5 TR 3Star Inverter Split (FTKC50) including gas top-up etc.</t>
  </si>
  <si>
    <t>Supply of Hi Wall Unit - 2.02 TR 3Star Inverter Split (FTKL71) including gas top-up etc.</t>
  </si>
  <si>
    <t>28% GST</t>
  </si>
  <si>
    <t>B</t>
  </si>
  <si>
    <t>Gst Total of High Side</t>
  </si>
  <si>
    <t>Gst Total of Low Side</t>
  </si>
  <si>
    <t xml:space="preserve">Supply Total </t>
  </si>
  <si>
    <t>Total High Side</t>
  </si>
  <si>
    <t>Total Low Side</t>
  </si>
  <si>
    <t>Gst Total High Side &amp; Low Side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</si>
  <si>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</si>
  <si>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</si>
  <si>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</si>
  <si>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</si>
  <si>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</si>
  <si>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</si>
  <si>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</si>
  <si>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</si>
  <si>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</si>
  <si>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Date - 26.06.2025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</si>
</sst>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7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0" fillId="2" borderId="0" xfId="0" applyFill="1"/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64" fontId="0" fillId="2" borderId="1" xfId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5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43" fontId="0" fillId="2" borderId="1" xfId="0" applyNumberFormat="1" applyFill="1" applyBorder="1"/>
    <xf numFmtId="43" fontId="1" fillId="2" borderId="1" xfId="0" applyNumberFormat="1" applyFont="1" applyFill="1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4" borderId="1" xfId="1" applyFont="1" applyFill="1" applyBorder="1" applyAlignment="1">
      <alignment horizontal="center" vertical="center" wrapText="1"/>
    </xf>
    <xf numFmtId="43" fontId="1" fillId="4" borderId="1" xfId="0" applyNumberFormat="1" applyFont="1" applyFill="1" applyBorder="1"/>
    <xf numFmtId="0" fontId="8" fillId="2" borderId="1" xfId="0" applyFont="1" applyFill="1" applyBorder="1" applyAlignment="1">
      <alignment horizontal="left" vertical="center"/>
    </xf>
    <xf numFmtId="164" fontId="1" fillId="3" borderId="1" xfId="1" applyFont="1" applyFill="1" applyBorder="1" applyAlignment="1">
      <alignment vertical="center"/>
    </xf>
    <xf numFmtId="164" fontId="1" fillId="2" borderId="1" xfId="1" applyFont="1" applyFill="1" applyBorder="1" applyAlignment="1">
      <alignment vertical="center"/>
    </xf>
    <xf numFmtId="164" fontId="1" fillId="4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2" borderId="0" xfId="0" applyFont="1" applyFill="1"/>
    <xf numFmtId="0" fontId="6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0" xfId="0" applyFont="1" applyFill="1"/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0" fillId="5" borderId="1" xfId="0" applyFill="1" applyBorder="1"/>
    <xf numFmtId="43" fontId="1" fillId="5" borderId="1" xfId="0" applyNumberFormat="1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  <xf numFmtId="0" fontId="0" fillId="2" borderId="1" xfId="0" applyFill="1" applyBorder="1" applyAlignment="1"/>
    <xf numFmtId="0" fontId="13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3">
    <cellStyle name="Comma 20" xfId="1"/>
    <cellStyle name="Normal" xfId="0" builtinId="0"/>
    <cellStyle name="Normal 2 10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zoomScaleNormal="100" workbookViewId="0">
      <pane ySplit="10" topLeftCell="A11" activePane="bottomLeft" state="frozen"/>
      <selection pane="bottomLeft" activeCell="H57" sqref="H57"/>
    </sheetView>
  </sheetViews>
  <sheetFormatPr defaultColWidth="8.85546875" defaultRowHeight="15" x14ac:dyDescent="0.25"/>
  <cols>
    <col min="1" max="1" width="8.85546875" style="4"/>
    <col min="2" max="2" width="51.140625" style="4" customWidth="1"/>
    <col min="3" max="6" width="8.85546875" style="4"/>
    <col min="7" max="7" width="12.42578125" style="4" customWidth="1"/>
    <col min="8" max="8" width="18.28515625" style="4" customWidth="1"/>
    <col min="9" max="9" width="23.140625" style="4" customWidth="1"/>
    <col min="10" max="16384" width="8.85546875" style="4"/>
  </cols>
  <sheetData>
    <row r="1" spans="1:9" x14ac:dyDescent="0.25">
      <c r="A1" s="14" t="s">
        <v>24</v>
      </c>
      <c r="B1" s="14" t="s">
        <v>25</v>
      </c>
      <c r="C1" s="2"/>
      <c r="D1" s="2"/>
      <c r="E1" s="2"/>
      <c r="F1" s="2"/>
      <c r="G1" s="2"/>
      <c r="H1" s="14" t="s">
        <v>60</v>
      </c>
      <c r="I1" s="2"/>
    </row>
    <row r="2" spans="1:9" x14ac:dyDescent="0.25">
      <c r="A2" s="14" t="s">
        <v>26</v>
      </c>
      <c r="B2" s="14" t="s">
        <v>27</v>
      </c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.75" x14ac:dyDescent="0.25">
      <c r="A4" s="19" t="s">
        <v>22</v>
      </c>
      <c r="B4" s="19"/>
      <c r="C4" s="19"/>
      <c r="D4" s="19"/>
      <c r="E4" s="19"/>
      <c r="F4" s="19"/>
      <c r="G4" s="19"/>
      <c r="H4" s="19"/>
      <c r="I4" s="2"/>
    </row>
    <row r="5" spans="1:9" x14ac:dyDescent="0.25">
      <c r="A5" s="2"/>
      <c r="B5" s="2"/>
      <c r="C5" s="2"/>
      <c r="D5" s="2"/>
      <c r="E5" s="2"/>
      <c r="F5" s="2"/>
      <c r="G5" s="3" t="s">
        <v>33</v>
      </c>
      <c r="H5" s="14" t="s">
        <v>40</v>
      </c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ht="39" x14ac:dyDescent="0.25">
      <c r="A7" s="20" t="s">
        <v>2</v>
      </c>
      <c r="B7" s="20"/>
      <c r="C7" s="20"/>
      <c r="D7" s="20"/>
      <c r="E7" s="20"/>
      <c r="F7" s="20"/>
      <c r="G7" s="20"/>
      <c r="H7" s="20"/>
      <c r="I7" s="2"/>
    </row>
    <row r="8" spans="1:9" x14ac:dyDescent="0.25">
      <c r="A8" s="5"/>
      <c r="B8" s="5"/>
      <c r="C8" s="20"/>
      <c r="D8" s="20"/>
      <c r="E8" s="20"/>
      <c r="F8" s="20"/>
      <c r="G8" s="20"/>
      <c r="H8" s="20"/>
      <c r="I8" s="2"/>
    </row>
    <row r="9" spans="1:9" ht="39" x14ac:dyDescent="0.25">
      <c r="A9" s="5"/>
      <c r="B9" s="5"/>
      <c r="C9" s="5"/>
      <c r="D9" s="5"/>
      <c r="E9" s="5"/>
      <c r="F9" s="20" t="s">
        <v>3</v>
      </c>
      <c r="G9" s="20"/>
      <c r="H9" s="20"/>
      <c r="I9" s="2"/>
    </row>
    <row r="10" spans="1:9" ht="25.5" x14ac:dyDescent="0.25">
      <c r="A10" s="6" t="s">
        <v>4</v>
      </c>
      <c r="B10" s="21" t="s">
        <v>5</v>
      </c>
      <c r="C10" s="7" t="s">
        <v>0</v>
      </c>
      <c r="D10" s="7" t="s">
        <v>6</v>
      </c>
      <c r="E10" s="7" t="s">
        <v>36</v>
      </c>
      <c r="F10" s="7" t="s">
        <v>37</v>
      </c>
      <c r="G10" s="7" t="s">
        <v>7</v>
      </c>
      <c r="H10" s="7" t="s">
        <v>8</v>
      </c>
      <c r="I10" s="14" t="s">
        <v>34</v>
      </c>
    </row>
    <row r="11" spans="1:9" x14ac:dyDescent="0.25">
      <c r="A11" s="6"/>
      <c r="B11" s="6"/>
      <c r="C11" s="7"/>
      <c r="D11" s="7"/>
      <c r="E11" s="7"/>
      <c r="F11" s="7"/>
      <c r="G11" s="7"/>
      <c r="H11" s="7"/>
      <c r="I11" s="14"/>
    </row>
    <row r="12" spans="1:9" ht="15.75" x14ac:dyDescent="0.25">
      <c r="A12" s="6"/>
      <c r="B12" s="68" t="s">
        <v>19</v>
      </c>
      <c r="C12" s="69"/>
      <c r="D12" s="69"/>
      <c r="E12" s="69"/>
      <c r="F12" s="69"/>
      <c r="G12" s="69"/>
      <c r="H12" s="69"/>
      <c r="I12" s="70"/>
    </row>
    <row r="13" spans="1:9" x14ac:dyDescent="0.25">
      <c r="A13" s="22"/>
      <c r="B13" s="22" t="s">
        <v>30</v>
      </c>
      <c r="C13" s="22"/>
      <c r="D13" s="22"/>
      <c r="E13" s="22"/>
      <c r="F13" s="23"/>
      <c r="G13" s="23"/>
      <c r="H13" s="23"/>
      <c r="I13" s="3"/>
    </row>
    <row r="14" spans="1:9" ht="33" customHeight="1" x14ac:dyDescent="0.25">
      <c r="A14" s="6" t="s">
        <v>21</v>
      </c>
      <c r="B14" s="17" t="s">
        <v>41</v>
      </c>
      <c r="C14" s="8" t="s">
        <v>1</v>
      </c>
      <c r="D14" s="1">
        <v>1</v>
      </c>
      <c r="E14" s="8">
        <v>1</v>
      </c>
      <c r="F14" s="1">
        <f>D14*E14</f>
        <v>1</v>
      </c>
      <c r="G14" s="9">
        <v>26000</v>
      </c>
      <c r="H14" s="10">
        <f>F14*G14</f>
        <v>26000</v>
      </c>
      <c r="I14" s="2"/>
    </row>
    <row r="15" spans="1:9" s="45" customFormat="1" x14ac:dyDescent="0.25">
      <c r="A15" s="40"/>
      <c r="B15" s="41" t="s">
        <v>47</v>
      </c>
      <c r="C15" s="40"/>
      <c r="D15" s="42"/>
      <c r="E15" s="40"/>
      <c r="F15" s="42">
        <f t="shared" ref="F15:F31" si="0">D15*E15</f>
        <v>0</v>
      </c>
      <c r="G15" s="43"/>
      <c r="H15" s="32">
        <f>SUM(H14)</f>
        <v>26000</v>
      </c>
      <c r="I15" s="44"/>
    </row>
    <row r="16" spans="1:9" s="45" customFormat="1" x14ac:dyDescent="0.25">
      <c r="A16" s="14"/>
      <c r="B16" s="46" t="s">
        <v>43</v>
      </c>
      <c r="C16" s="6"/>
      <c r="D16" s="47"/>
      <c r="E16" s="6"/>
      <c r="F16" s="47"/>
      <c r="G16" s="7"/>
      <c r="H16" s="33">
        <f>H15*28%</f>
        <v>7280.0000000000009</v>
      </c>
      <c r="I16" s="14"/>
    </row>
    <row r="17" spans="1:9" s="45" customFormat="1" x14ac:dyDescent="0.25">
      <c r="A17" s="48"/>
      <c r="B17" s="49" t="s">
        <v>48</v>
      </c>
      <c r="C17" s="50"/>
      <c r="D17" s="51"/>
      <c r="E17" s="50"/>
      <c r="F17" s="51"/>
      <c r="G17" s="52"/>
      <c r="H17" s="34">
        <f>SUM(H15:H16)</f>
        <v>33280</v>
      </c>
      <c r="I17" s="53"/>
    </row>
    <row r="18" spans="1:9" x14ac:dyDescent="0.25">
      <c r="A18" s="2"/>
      <c r="B18" s="31"/>
      <c r="C18" s="8"/>
      <c r="D18" s="1"/>
      <c r="E18" s="8"/>
      <c r="F18" s="1"/>
      <c r="G18" s="9"/>
      <c r="H18" s="10"/>
      <c r="I18" s="2"/>
    </row>
    <row r="19" spans="1:9" x14ac:dyDescent="0.25">
      <c r="A19" s="22"/>
      <c r="B19" s="22" t="s">
        <v>29</v>
      </c>
      <c r="C19" s="22"/>
      <c r="D19" s="23"/>
      <c r="E19" s="22"/>
      <c r="F19" s="12">
        <f t="shared" si="0"/>
        <v>0</v>
      </c>
      <c r="G19" s="23"/>
      <c r="H19" s="23"/>
      <c r="I19" s="3"/>
    </row>
    <row r="20" spans="1:9" ht="25.5" x14ac:dyDescent="0.25">
      <c r="A20" s="8">
        <v>1</v>
      </c>
      <c r="B20" s="17" t="s">
        <v>18</v>
      </c>
      <c r="C20" s="8" t="s">
        <v>1</v>
      </c>
      <c r="D20" s="1">
        <v>1</v>
      </c>
      <c r="E20" s="8">
        <v>1</v>
      </c>
      <c r="F20" s="1">
        <f t="shared" si="0"/>
        <v>1</v>
      </c>
      <c r="G20" s="9">
        <v>1300</v>
      </c>
      <c r="H20" s="10">
        <f>F20*G20</f>
        <v>1300</v>
      </c>
      <c r="I20" s="2"/>
    </row>
    <row r="21" spans="1:9" x14ac:dyDescent="0.25">
      <c r="A21" s="8">
        <v>2</v>
      </c>
      <c r="B21" s="16" t="s">
        <v>23</v>
      </c>
      <c r="C21" s="8" t="s">
        <v>9</v>
      </c>
      <c r="D21" s="1">
        <v>15</v>
      </c>
      <c r="E21" s="8">
        <v>1</v>
      </c>
      <c r="F21" s="1">
        <f t="shared" si="0"/>
        <v>15</v>
      </c>
      <c r="G21" s="9">
        <v>850</v>
      </c>
      <c r="H21" s="10">
        <f t="shared" ref="H21:H29" si="1">F21*G21</f>
        <v>12750</v>
      </c>
      <c r="I21" s="2"/>
    </row>
    <row r="22" spans="1:9" ht="17.25" customHeight="1" x14ac:dyDescent="0.25">
      <c r="A22" s="8">
        <v>3</v>
      </c>
      <c r="B22" s="17" t="s">
        <v>38</v>
      </c>
      <c r="C22" s="8" t="s">
        <v>9</v>
      </c>
      <c r="D22" s="1">
        <v>15</v>
      </c>
      <c r="E22" s="8">
        <v>1</v>
      </c>
      <c r="F22" s="1">
        <f t="shared" si="0"/>
        <v>15</v>
      </c>
      <c r="G22" s="9">
        <v>140</v>
      </c>
      <c r="H22" s="10">
        <f t="shared" si="1"/>
        <v>2100</v>
      </c>
      <c r="I22" s="59" t="s">
        <v>35</v>
      </c>
    </row>
    <row r="23" spans="1:9" ht="19.5" customHeight="1" x14ac:dyDescent="0.25">
      <c r="A23" s="8">
        <v>4</v>
      </c>
      <c r="B23" s="17" t="s">
        <v>10</v>
      </c>
      <c r="C23" s="8" t="s">
        <v>9</v>
      </c>
      <c r="D23" s="1">
        <v>15</v>
      </c>
      <c r="E23" s="8">
        <v>1</v>
      </c>
      <c r="F23" s="1">
        <f t="shared" si="0"/>
        <v>15</v>
      </c>
      <c r="G23" s="9">
        <v>130</v>
      </c>
      <c r="H23" s="10">
        <f t="shared" si="1"/>
        <v>1950</v>
      </c>
      <c r="I23" s="59" t="s">
        <v>35</v>
      </c>
    </row>
    <row r="24" spans="1:9" x14ac:dyDescent="0.25">
      <c r="A24" s="8">
        <v>5</v>
      </c>
      <c r="B24" s="16" t="s">
        <v>11</v>
      </c>
      <c r="C24" s="8" t="s">
        <v>9</v>
      </c>
      <c r="D24" s="1">
        <v>15</v>
      </c>
      <c r="E24" s="8">
        <v>1</v>
      </c>
      <c r="F24" s="1">
        <f t="shared" si="0"/>
        <v>15</v>
      </c>
      <c r="G24" s="9">
        <v>100</v>
      </c>
      <c r="H24" s="10">
        <f t="shared" si="1"/>
        <v>1500</v>
      </c>
      <c r="I24" s="2"/>
    </row>
    <row r="25" spans="1:9" x14ac:dyDescent="0.25">
      <c r="A25" s="8">
        <v>6</v>
      </c>
      <c r="B25" s="17" t="s">
        <v>12</v>
      </c>
      <c r="C25" s="8" t="s">
        <v>1</v>
      </c>
      <c r="D25" s="1">
        <v>1</v>
      </c>
      <c r="E25" s="8">
        <v>1</v>
      </c>
      <c r="F25" s="1">
        <f t="shared" si="0"/>
        <v>1</v>
      </c>
      <c r="G25" s="9">
        <v>750</v>
      </c>
      <c r="H25" s="10">
        <f t="shared" si="1"/>
        <v>750</v>
      </c>
      <c r="I25" s="2"/>
    </row>
    <row r="26" spans="1:9" x14ac:dyDescent="0.25">
      <c r="A26" s="8">
        <v>7</v>
      </c>
      <c r="B26" s="17" t="s">
        <v>13</v>
      </c>
      <c r="C26" s="8" t="s">
        <v>1</v>
      </c>
      <c r="D26" s="1">
        <v>10</v>
      </c>
      <c r="E26" s="8">
        <v>1</v>
      </c>
      <c r="F26" s="1">
        <f t="shared" si="0"/>
        <v>10</v>
      </c>
      <c r="G26" s="9">
        <v>200</v>
      </c>
      <c r="H26" s="10">
        <f t="shared" si="1"/>
        <v>2000</v>
      </c>
      <c r="I26" s="2"/>
    </row>
    <row r="27" spans="1:9" x14ac:dyDescent="0.25">
      <c r="A27" s="8">
        <v>8</v>
      </c>
      <c r="B27" s="17" t="s">
        <v>14</v>
      </c>
      <c r="C27" s="8" t="s">
        <v>1</v>
      </c>
      <c r="D27" s="1">
        <v>1</v>
      </c>
      <c r="E27" s="8">
        <v>1</v>
      </c>
      <c r="F27" s="1">
        <f t="shared" si="0"/>
        <v>1</v>
      </c>
      <c r="G27" s="9">
        <v>150</v>
      </c>
      <c r="H27" s="10">
        <f t="shared" si="1"/>
        <v>150</v>
      </c>
      <c r="I27" s="2"/>
    </row>
    <row r="28" spans="1:9" x14ac:dyDescent="0.25">
      <c r="A28" s="8">
        <v>9</v>
      </c>
      <c r="B28" s="17" t="s">
        <v>15</v>
      </c>
      <c r="C28" s="8" t="s">
        <v>1</v>
      </c>
      <c r="D28" s="1">
        <v>4</v>
      </c>
      <c r="E28" s="8">
        <v>1</v>
      </c>
      <c r="F28" s="1">
        <f t="shared" si="0"/>
        <v>4</v>
      </c>
      <c r="G28" s="9">
        <v>60</v>
      </c>
      <c r="H28" s="10">
        <f t="shared" si="1"/>
        <v>240</v>
      </c>
      <c r="I28" s="2"/>
    </row>
    <row r="29" spans="1:9" x14ac:dyDescent="0.25">
      <c r="A29" s="8">
        <v>10</v>
      </c>
      <c r="B29" s="17" t="s">
        <v>16</v>
      </c>
      <c r="C29" s="8" t="s">
        <v>1</v>
      </c>
      <c r="D29" s="1">
        <v>15</v>
      </c>
      <c r="E29" s="8">
        <v>1</v>
      </c>
      <c r="F29" s="1">
        <f t="shared" si="0"/>
        <v>15</v>
      </c>
      <c r="G29" s="9">
        <v>30</v>
      </c>
      <c r="H29" s="10">
        <f t="shared" si="1"/>
        <v>450</v>
      </c>
      <c r="I29" s="2"/>
    </row>
    <row r="30" spans="1:9" s="45" customFormat="1" x14ac:dyDescent="0.25">
      <c r="A30" s="11"/>
      <c r="B30" s="18" t="s">
        <v>17</v>
      </c>
      <c r="C30" s="18"/>
      <c r="D30" s="15"/>
      <c r="E30" s="15"/>
      <c r="F30" s="42">
        <f t="shared" si="0"/>
        <v>0</v>
      </c>
      <c r="G30" s="42"/>
      <c r="H30" s="13">
        <f>SUM(H20:H29)</f>
        <v>23190</v>
      </c>
      <c r="I30" s="44"/>
    </row>
    <row r="31" spans="1:9" s="45" customFormat="1" x14ac:dyDescent="0.25">
      <c r="A31" s="39"/>
      <c r="B31" s="39" t="s">
        <v>39</v>
      </c>
      <c r="C31" s="39"/>
      <c r="D31" s="39"/>
      <c r="E31" s="39"/>
      <c r="F31" s="47">
        <f t="shared" si="0"/>
        <v>0</v>
      </c>
      <c r="G31" s="14"/>
      <c r="H31" s="25">
        <f>H30*18%</f>
        <v>4174.2</v>
      </c>
      <c r="I31" s="14"/>
    </row>
    <row r="32" spans="1:9" s="45" customFormat="1" x14ac:dyDescent="0.25">
      <c r="A32" s="26"/>
      <c r="B32" s="27" t="s">
        <v>49</v>
      </c>
      <c r="C32" s="27"/>
      <c r="D32" s="28"/>
      <c r="E32" s="28"/>
      <c r="F32" s="51">
        <f>D32*E32</f>
        <v>0</v>
      </c>
      <c r="G32" s="51"/>
      <c r="H32" s="29">
        <f>SUM(H30:H31)</f>
        <v>27364.2</v>
      </c>
      <c r="I32" s="53"/>
    </row>
    <row r="33" spans="1:9" x14ac:dyDescent="0.25">
      <c r="A33" s="35"/>
      <c r="B33" s="36"/>
      <c r="C33" s="36"/>
      <c r="D33" s="37"/>
      <c r="E33" s="37"/>
      <c r="F33" s="1"/>
      <c r="G33" s="1"/>
      <c r="H33" s="38"/>
      <c r="I33" s="2"/>
    </row>
    <row r="34" spans="1:9" ht="15.75" x14ac:dyDescent="0.25">
      <c r="A34" s="39"/>
      <c r="B34" s="65" t="s">
        <v>20</v>
      </c>
      <c r="C34" s="66"/>
      <c r="D34" s="66"/>
      <c r="E34" s="66"/>
      <c r="F34" s="66"/>
      <c r="G34" s="66"/>
      <c r="H34" s="66"/>
      <c r="I34" s="67"/>
    </row>
    <row r="35" spans="1:9" x14ac:dyDescent="0.25">
      <c r="A35" s="22"/>
      <c r="B35" s="22" t="s">
        <v>30</v>
      </c>
      <c r="C35" s="22"/>
      <c r="D35" s="22"/>
      <c r="E35" s="22"/>
      <c r="F35" s="12"/>
      <c r="G35" s="23"/>
      <c r="H35" s="23"/>
      <c r="I35" s="3"/>
    </row>
    <row r="36" spans="1:9" ht="39" customHeight="1" x14ac:dyDescent="0.25">
      <c r="A36" s="6" t="s">
        <v>44</v>
      </c>
      <c r="B36" s="17" t="s">
        <v>42</v>
      </c>
      <c r="C36" s="8" t="s">
        <v>1</v>
      </c>
      <c r="D36" s="8">
        <v>1</v>
      </c>
      <c r="E36" s="8">
        <v>4</v>
      </c>
      <c r="F36" s="1">
        <v>4</v>
      </c>
      <c r="G36" s="9">
        <v>46500</v>
      </c>
      <c r="H36" s="10">
        <f>G36*F36</f>
        <v>186000</v>
      </c>
      <c r="I36" s="2"/>
    </row>
    <row r="37" spans="1:9" s="45" customFormat="1" x14ac:dyDescent="0.25">
      <c r="A37" s="40"/>
      <c r="B37" s="41" t="s">
        <v>28</v>
      </c>
      <c r="C37" s="40"/>
      <c r="D37" s="40"/>
      <c r="E37" s="40"/>
      <c r="F37" s="42"/>
      <c r="G37" s="43"/>
      <c r="H37" s="32">
        <f>SUM(H36)</f>
        <v>186000</v>
      </c>
      <c r="I37" s="44"/>
    </row>
    <row r="38" spans="1:9" s="45" customFormat="1" x14ac:dyDescent="0.25">
      <c r="A38" s="6"/>
      <c r="B38" s="46" t="s">
        <v>43</v>
      </c>
      <c r="C38" s="6"/>
      <c r="D38" s="6"/>
      <c r="E38" s="6"/>
      <c r="F38" s="47"/>
      <c r="G38" s="7"/>
      <c r="H38" s="33">
        <f>H37*28%</f>
        <v>52080.000000000007</v>
      </c>
      <c r="I38" s="14"/>
    </row>
    <row r="39" spans="1:9" s="45" customFormat="1" x14ac:dyDescent="0.25">
      <c r="A39" s="50"/>
      <c r="B39" s="49" t="s">
        <v>48</v>
      </c>
      <c r="C39" s="50"/>
      <c r="D39" s="50"/>
      <c r="E39" s="50"/>
      <c r="F39" s="51"/>
      <c r="G39" s="52"/>
      <c r="H39" s="34">
        <f>SUM(H37:H38)</f>
        <v>238080</v>
      </c>
      <c r="I39" s="53"/>
    </row>
    <row r="40" spans="1:9" s="45" customFormat="1" x14ac:dyDescent="0.25">
      <c r="A40" s="6"/>
      <c r="B40" s="46"/>
      <c r="C40" s="6"/>
      <c r="D40" s="6"/>
      <c r="E40" s="6"/>
      <c r="F40" s="47"/>
      <c r="G40" s="7"/>
      <c r="H40" s="33"/>
      <c r="I40" s="14"/>
    </row>
    <row r="41" spans="1:9" x14ac:dyDescent="0.25">
      <c r="A41" s="22"/>
      <c r="B41" s="22" t="s">
        <v>29</v>
      </c>
      <c r="C41" s="22"/>
      <c r="D41" s="22"/>
      <c r="E41" s="22"/>
      <c r="F41" s="23"/>
      <c r="G41" s="23"/>
      <c r="H41" s="23"/>
      <c r="I41" s="3"/>
    </row>
    <row r="42" spans="1:9" ht="25.5" x14ac:dyDescent="0.25">
      <c r="A42" s="8">
        <v>1</v>
      </c>
      <c r="B42" s="17" t="s">
        <v>31</v>
      </c>
      <c r="C42" s="8" t="s">
        <v>1</v>
      </c>
      <c r="D42" s="1">
        <v>1</v>
      </c>
      <c r="E42" s="8">
        <v>4</v>
      </c>
      <c r="F42" s="1">
        <f>D42*E42</f>
        <v>4</v>
      </c>
      <c r="G42" s="9">
        <v>1300</v>
      </c>
      <c r="H42" s="10">
        <f>F42*G42</f>
        <v>5200</v>
      </c>
      <c r="I42" s="2"/>
    </row>
    <row r="43" spans="1:9" x14ac:dyDescent="0.25">
      <c r="A43" s="8">
        <v>2</v>
      </c>
      <c r="B43" s="16" t="s">
        <v>32</v>
      </c>
      <c r="C43" s="8" t="s">
        <v>9</v>
      </c>
      <c r="D43" s="1">
        <f>15</f>
        <v>15</v>
      </c>
      <c r="E43" s="8">
        <v>4</v>
      </c>
      <c r="F43" s="1">
        <f t="shared" ref="F43:F51" si="2">D43*E43</f>
        <v>60</v>
      </c>
      <c r="G43" s="9">
        <v>850</v>
      </c>
      <c r="H43" s="10">
        <f t="shared" ref="H43:H51" si="3">F43*G43</f>
        <v>51000</v>
      </c>
      <c r="I43" s="2"/>
    </row>
    <row r="44" spans="1:9" x14ac:dyDescent="0.25">
      <c r="A44" s="8">
        <v>3</v>
      </c>
      <c r="B44" s="16" t="s">
        <v>38</v>
      </c>
      <c r="C44" s="8" t="s">
        <v>9</v>
      </c>
      <c r="D44" s="1">
        <f>15</f>
        <v>15</v>
      </c>
      <c r="E44" s="8">
        <v>4</v>
      </c>
      <c r="F44" s="1">
        <f t="shared" si="2"/>
        <v>60</v>
      </c>
      <c r="G44" s="9">
        <v>140</v>
      </c>
      <c r="H44" s="10">
        <f t="shared" si="3"/>
        <v>8400</v>
      </c>
      <c r="I44" s="59" t="s">
        <v>35</v>
      </c>
    </row>
    <row r="45" spans="1:9" x14ac:dyDescent="0.25">
      <c r="A45" s="8">
        <v>4</v>
      </c>
      <c r="B45" s="16" t="s">
        <v>10</v>
      </c>
      <c r="C45" s="8" t="s">
        <v>9</v>
      </c>
      <c r="D45" s="1">
        <f>15</f>
        <v>15</v>
      </c>
      <c r="E45" s="8">
        <v>4</v>
      </c>
      <c r="F45" s="1">
        <f t="shared" si="2"/>
        <v>60</v>
      </c>
      <c r="G45" s="9">
        <v>130</v>
      </c>
      <c r="H45" s="10">
        <f t="shared" si="3"/>
        <v>7800</v>
      </c>
      <c r="I45" s="59" t="s">
        <v>35</v>
      </c>
    </row>
    <row r="46" spans="1:9" x14ac:dyDescent="0.25">
      <c r="A46" s="8">
        <v>5</v>
      </c>
      <c r="B46" s="16" t="s">
        <v>11</v>
      </c>
      <c r="C46" s="8" t="s">
        <v>9</v>
      </c>
      <c r="D46" s="1">
        <f>15</f>
        <v>15</v>
      </c>
      <c r="E46" s="8">
        <v>4</v>
      </c>
      <c r="F46" s="1">
        <f t="shared" si="2"/>
        <v>60</v>
      </c>
      <c r="G46" s="9">
        <v>100</v>
      </c>
      <c r="H46" s="10">
        <f t="shared" si="3"/>
        <v>6000</v>
      </c>
      <c r="I46" s="2"/>
    </row>
    <row r="47" spans="1:9" x14ac:dyDescent="0.25">
      <c r="A47" s="8">
        <v>6</v>
      </c>
      <c r="B47" s="17" t="s">
        <v>12</v>
      </c>
      <c r="C47" s="8" t="s">
        <v>1</v>
      </c>
      <c r="D47" s="1">
        <v>1</v>
      </c>
      <c r="E47" s="8">
        <v>4</v>
      </c>
      <c r="F47" s="1">
        <f t="shared" si="2"/>
        <v>4</v>
      </c>
      <c r="G47" s="9">
        <v>750</v>
      </c>
      <c r="H47" s="10">
        <f t="shared" si="3"/>
        <v>3000</v>
      </c>
      <c r="I47" s="2"/>
    </row>
    <row r="48" spans="1:9" x14ac:dyDescent="0.25">
      <c r="A48" s="8">
        <v>7</v>
      </c>
      <c r="B48" s="17" t="s">
        <v>13</v>
      </c>
      <c r="C48" s="8" t="s">
        <v>1</v>
      </c>
      <c r="D48" s="1">
        <v>10</v>
      </c>
      <c r="E48" s="8">
        <v>4</v>
      </c>
      <c r="F48" s="1">
        <f t="shared" si="2"/>
        <v>40</v>
      </c>
      <c r="G48" s="9">
        <v>200</v>
      </c>
      <c r="H48" s="10">
        <f>F48*G48</f>
        <v>8000</v>
      </c>
      <c r="I48" s="2"/>
    </row>
    <row r="49" spans="1:13" x14ac:dyDescent="0.25">
      <c r="A49" s="8">
        <v>8</v>
      </c>
      <c r="B49" s="17" t="s">
        <v>14</v>
      </c>
      <c r="C49" s="8" t="s">
        <v>1</v>
      </c>
      <c r="D49" s="1">
        <f>1*2</f>
        <v>2</v>
      </c>
      <c r="E49" s="8">
        <v>4</v>
      </c>
      <c r="F49" s="1">
        <f t="shared" si="2"/>
        <v>8</v>
      </c>
      <c r="G49" s="9">
        <v>150</v>
      </c>
      <c r="H49" s="10">
        <f t="shared" si="3"/>
        <v>1200</v>
      </c>
      <c r="I49" s="2"/>
    </row>
    <row r="50" spans="1:13" x14ac:dyDescent="0.25">
      <c r="A50" s="8">
        <v>9</v>
      </c>
      <c r="B50" s="17" t="s">
        <v>15</v>
      </c>
      <c r="C50" s="8" t="s">
        <v>1</v>
      </c>
      <c r="D50" s="1">
        <v>4</v>
      </c>
      <c r="E50" s="8">
        <v>4</v>
      </c>
      <c r="F50" s="1">
        <f t="shared" si="2"/>
        <v>16</v>
      </c>
      <c r="G50" s="9">
        <v>60</v>
      </c>
      <c r="H50" s="10">
        <f t="shared" si="3"/>
        <v>960</v>
      </c>
      <c r="I50" s="2"/>
    </row>
    <row r="51" spans="1:13" x14ac:dyDescent="0.25">
      <c r="A51" s="8">
        <v>10</v>
      </c>
      <c r="B51" s="17" t="s">
        <v>16</v>
      </c>
      <c r="C51" s="8" t="s">
        <v>1</v>
      </c>
      <c r="D51" s="1">
        <v>15</v>
      </c>
      <c r="E51" s="8">
        <v>4</v>
      </c>
      <c r="F51" s="1">
        <f t="shared" si="2"/>
        <v>60</v>
      </c>
      <c r="G51" s="9">
        <v>30</v>
      </c>
      <c r="H51" s="10">
        <f t="shared" si="3"/>
        <v>1800</v>
      </c>
      <c r="I51" s="2"/>
    </row>
    <row r="52" spans="1:13" s="45" customFormat="1" x14ac:dyDescent="0.25">
      <c r="A52" s="11"/>
      <c r="B52" s="18" t="s">
        <v>17</v>
      </c>
      <c r="C52" s="18"/>
      <c r="D52" s="15"/>
      <c r="E52" s="15"/>
      <c r="F52" s="42"/>
      <c r="G52" s="42"/>
      <c r="H52" s="13">
        <f>SUM(H42:H51)</f>
        <v>93360</v>
      </c>
      <c r="I52" s="44"/>
    </row>
    <row r="53" spans="1:13" s="45" customFormat="1" x14ac:dyDescent="0.25">
      <c r="A53" s="14"/>
      <c r="B53" s="14" t="s">
        <v>39</v>
      </c>
      <c r="C53" s="14"/>
      <c r="D53" s="14"/>
      <c r="E53" s="14"/>
      <c r="F53" s="14"/>
      <c r="G53" s="14"/>
      <c r="H53" s="25">
        <f>H52*18%</f>
        <v>16804.8</v>
      </c>
      <c r="I53" s="14"/>
    </row>
    <row r="54" spans="1:13" s="45" customFormat="1" x14ac:dyDescent="0.25">
      <c r="A54" s="53"/>
      <c r="B54" s="53" t="s">
        <v>49</v>
      </c>
      <c r="C54" s="53"/>
      <c r="D54" s="53"/>
      <c r="E54" s="53"/>
      <c r="F54" s="53"/>
      <c r="G54" s="53"/>
      <c r="H54" s="30">
        <f>SUM(H52:H53)</f>
        <v>110164.8</v>
      </c>
      <c r="I54" s="53"/>
    </row>
    <row r="55" spans="1:13" x14ac:dyDescent="0.25">
      <c r="A55" s="2"/>
      <c r="B55" s="71" t="s">
        <v>45</v>
      </c>
      <c r="C55" s="72"/>
      <c r="D55" s="72"/>
      <c r="E55" s="72"/>
      <c r="F55" s="72"/>
      <c r="G55" s="73"/>
      <c r="H55" s="24">
        <f>H17+H39</f>
        <v>271360</v>
      </c>
      <c r="I55" s="2"/>
    </row>
    <row r="56" spans="1:13" x14ac:dyDescent="0.25">
      <c r="A56" s="2"/>
      <c r="B56" s="71" t="s">
        <v>46</v>
      </c>
      <c r="C56" s="72"/>
      <c r="D56" s="72"/>
      <c r="E56" s="72"/>
      <c r="F56" s="72"/>
      <c r="G56" s="73"/>
      <c r="H56" s="24">
        <f>H32+H54</f>
        <v>137529</v>
      </c>
      <c r="I56" s="2"/>
    </row>
    <row r="57" spans="1:13" x14ac:dyDescent="0.25">
      <c r="A57" s="54"/>
      <c r="B57" s="74" t="s">
        <v>50</v>
      </c>
      <c r="C57" s="75"/>
      <c r="D57" s="75"/>
      <c r="E57" s="75"/>
      <c r="F57" s="75"/>
      <c r="G57" s="76"/>
      <c r="H57" s="55">
        <f>SUM(H55:H56)</f>
        <v>408889</v>
      </c>
      <c r="I57" s="54"/>
    </row>
    <row r="59" spans="1:13" ht="14.25" customHeight="1" x14ac:dyDescent="0.25"/>
    <row r="60" spans="1:13" ht="15.75" x14ac:dyDescent="0.25">
      <c r="A60" s="61" t="s">
        <v>51</v>
      </c>
      <c r="B60" s="62"/>
      <c r="C60" s="62"/>
      <c r="D60" s="62"/>
      <c r="E60" s="62"/>
      <c r="F60" s="63"/>
      <c r="H60" s="57"/>
      <c r="I60" s="58"/>
      <c r="J60" s="58"/>
      <c r="K60" s="58"/>
      <c r="L60" s="58"/>
      <c r="M60" s="58"/>
    </row>
    <row r="61" spans="1:13" ht="15.75" x14ac:dyDescent="0.25">
      <c r="A61" s="56">
        <v>1</v>
      </c>
      <c r="B61" s="60" t="s">
        <v>52</v>
      </c>
      <c r="C61" s="60"/>
      <c r="D61" s="60"/>
      <c r="E61" s="60"/>
      <c r="F61" s="60"/>
    </row>
    <row r="62" spans="1:13" ht="15.75" x14ac:dyDescent="0.25">
      <c r="A62" s="56">
        <v>2</v>
      </c>
      <c r="B62" s="64" t="s">
        <v>53</v>
      </c>
      <c r="C62" s="64"/>
      <c r="D62" s="64"/>
      <c r="E62" s="64"/>
      <c r="F62" s="64"/>
    </row>
    <row r="63" spans="1:13" ht="15.75" x14ac:dyDescent="0.25">
      <c r="A63" s="56">
        <v>3</v>
      </c>
      <c r="B63" s="64" t="s">
        <v>54</v>
      </c>
      <c r="C63" s="64"/>
      <c r="D63" s="64"/>
      <c r="E63" s="64"/>
      <c r="F63" s="64"/>
    </row>
    <row r="64" spans="1:13" ht="15.75" x14ac:dyDescent="0.25">
      <c r="A64" s="56">
        <v>4</v>
      </c>
      <c r="B64" s="64" t="s">
        <v>55</v>
      </c>
      <c r="C64" s="64"/>
      <c r="D64" s="64"/>
      <c r="E64" s="64"/>
      <c r="F64" s="64"/>
    </row>
    <row r="65" spans="1:6" ht="15.75" x14ac:dyDescent="0.25">
      <c r="A65" s="56">
        <v>5</v>
      </c>
      <c r="B65" s="60" t="s">
        <v>56</v>
      </c>
      <c r="C65" s="60"/>
      <c r="D65" s="60"/>
      <c r="E65" s="60"/>
      <c r="F65" s="60"/>
    </row>
    <row r="66" spans="1:6" ht="15.75" x14ac:dyDescent="0.25">
      <c r="A66" s="56">
        <v>6</v>
      </c>
      <c r="B66" s="60" t="s">
        <v>57</v>
      </c>
      <c r="C66" s="60"/>
      <c r="D66" s="60"/>
      <c r="E66" s="60"/>
      <c r="F66" s="60"/>
    </row>
    <row r="67" spans="1:6" ht="15.75" x14ac:dyDescent="0.25">
      <c r="A67" s="56">
        <v>7</v>
      </c>
      <c r="B67" s="60" t="s">
        <v>58</v>
      </c>
      <c r="C67" s="60"/>
      <c r="D67" s="60"/>
      <c r="E67" s="60"/>
      <c r="F67" s="60"/>
    </row>
    <row r="68" spans="1:6" ht="15.75" x14ac:dyDescent="0.25">
      <c r="A68" s="56">
        <v>8</v>
      </c>
      <c r="B68" s="60" t="s">
        <v>59</v>
      </c>
      <c r="C68" s="60"/>
      <c r="D68" s="60"/>
      <c r="E68" s="60"/>
      <c r="F68" s="60"/>
    </row>
  </sheetData>
  <mergeCells count="14">
    <mergeCell ref="B34:I34"/>
    <mergeCell ref="B12:I12"/>
    <mergeCell ref="B55:G55"/>
    <mergeCell ref="B56:G56"/>
    <mergeCell ref="B57:G57"/>
    <mergeCell ref="B66:F66"/>
    <mergeCell ref="B67:F67"/>
    <mergeCell ref="B68:F68"/>
    <mergeCell ref="A60:F60"/>
    <mergeCell ref="B61:F61"/>
    <mergeCell ref="B62:F62"/>
    <mergeCell ref="B63:F63"/>
    <mergeCell ref="B64:F64"/>
    <mergeCell ref="B65:F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Sawant</dc:creator>
  <cp:lastModifiedBy>admin</cp:lastModifiedBy>
  <cp:lastPrinted>2023-03-24T13:20:31Z</cp:lastPrinted>
  <dcterms:created xsi:type="dcterms:W3CDTF">2015-06-05T18:17:20Z</dcterms:created>
  <dcterms:modified xsi:type="dcterms:W3CDTF">2025-06-26T08:02:02Z</dcterms:modified>
</cp:coreProperties>
</file>