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Mohol\"/>
    </mc:Choice>
  </mc:AlternateContent>
  <xr:revisionPtr revIDLastSave="0" documentId="8_{64A5479E-B56C-469F-85D0-F71D38FD1A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 " sheetId="3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J1" i="3"/>
  <c r="I43" i="3" l="1"/>
  <c r="I44" i="3" s="1"/>
  <c r="I45" i="3" s="1"/>
  <c r="D24" i="2"/>
  <c r="J18" i="2"/>
  <c r="K18" i="2" s="1"/>
  <c r="J15" i="2"/>
  <c r="K15" i="2" s="1"/>
  <c r="J12" i="2"/>
  <c r="K12" i="2" s="1"/>
  <c r="J9" i="2"/>
  <c r="I6" i="2"/>
  <c r="J6" i="2" s="1"/>
  <c r="K6" i="2" s="1"/>
  <c r="J4" i="2"/>
  <c r="K4" i="2" s="1"/>
  <c r="J2" i="2"/>
  <c r="K2" i="2" s="1"/>
  <c r="K9" i="2" l="1"/>
  <c r="K22" i="2" s="1"/>
  <c r="K23" i="2" s="1"/>
  <c r="K24" i="2" s="1"/>
  <c r="H24" i="2"/>
</calcChain>
</file>

<file path=xl/sharedStrings.xml><?xml version="1.0" encoding="utf-8"?>
<sst xmlns="http://schemas.openxmlformats.org/spreadsheetml/2006/main" count="213" uniqueCount="162">
  <si>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</si>
  <si>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</si>
  <si>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</si>
  <si>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</si>
  <si>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</si>
  <si>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</si>
  <si>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</si>
  <si>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</si>
  <si>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</si>
  <si>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</si>
  <si>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</si>
  <si>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</si>
  <si>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</si>
  <si>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</si>
  <si>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</si>
  <si>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</si>
  <si>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</si>
  <si>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</si>
  <si>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</si>
  <si>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</si>
  <si>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</si>
  <si>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</si>
  <si>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</si>
  <si>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</si>
  <si>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</si>
  <si>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</si>
  <si>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</si>
  <si>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</si>
  <si>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</si>
  <si>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</si>
  <si>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</si>
  <si>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</si>
  <si>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</si>
  <si>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</si>
  <si>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</si>
  <si>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</si>
  <si>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</si>
  <si>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</si>
  <si>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</si>
  <si>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</si>
  <si>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</si>
  <si>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</si>
  <si>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</si>
  <si>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</si>
  <si>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</si>
  <si>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</si>
  <si>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</si>
  <si>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</si>
  <si>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</si>
  <si>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</si>
  <si>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</si>
  <si>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</si>
  <si>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</si>
  <si>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</si>
  <si>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</si>
  <si>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</si>
  <si>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</si>
  <si>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</si>
  <si>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</si>
  <si>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</si>
  <si>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</si>
  <si>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</si>
  <si>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</si>
  <si>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</si>
  <si>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</si>
  <si>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</si>
  <si>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</si>
  <si>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</si>
  <si>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</si>
  <si>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</si>
  <si>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</si>
  <si>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</si>
  <si>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</si>
  <si>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</si>
  <si>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</si>
  <si>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</si>
  <si>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</si>
  <si>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</si>
  <si>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</si>
  <si>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</si>
  <si>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</si>
  <si>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</si>
  <si>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</si>
  <si>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</si>
  <si>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</si>
  <si>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</si>
  <si>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</si>
  <si>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</si>
  <si>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</si>
  <si>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</si>
  <si>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</si>
  <si>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</si>
  <si>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</si>
  <si>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</si>
  <si>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</si>
  <si>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</si>
  <si>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</si>
  <si>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</si>
  <si>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</si>
  <si>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</si>
  <si>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</si>
  <si>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</si>
  <si>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</si>
  <si>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</si>
  <si>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</si>
  <si>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</si>
  <si>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</si>
  <si>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</si>
  <si>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</si>
  <si>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</si>
  <si>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</si>
  <si>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</si>
  <si>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</si>
  <si>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</si>
  <si>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</si>
  <si>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</si>
  <si>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</si>
  <si>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</si>
  <si>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</si>
  <si>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</si>
  <si>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</si>
  <si>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</si>
  <si>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</si>
  <si>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</si>
  <si>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</si>
  <si>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</si>
  <si>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</si>
  <si>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</si>
  <si>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</si>
  <si>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</si>
  <si>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</si>
  <si>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</si>
  <si>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</si>
  <si>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</si>
  <si>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</si>
  <si>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</si>
  <si>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</si>
  <si>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</si>
  <si>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</si>
  <si>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</si>
  <si>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</si>
  <si>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</si>
  <si>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</si>
  <si>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</si>
  <si>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</si>
  <si>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</si>
  <si>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</si>
  <si>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</si>
  <si>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</si>
  <si>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</si>
  <si>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</si>
  <si>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</si>
  <si>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</si>
  <si>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</si>
  <si>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 xml:space="preserve"> AEON AIRCONDITIONING SOLUTIONS</t>
  </si>
  <si>
    <t xml:space="preserve"> MOHD. ASIM JAWED SHAIKH</t>
  </si>
  <si>
    <t>support@aeonacsolutions.com</t>
  </si>
  <si>
    <t>Rutu Park, OFFICE NO.108, 109, Devashree Gardens Wing D, RW
 Sawant Road, THANE WEST, THANE, Thane, Maharashtra, 400601</t>
  </si>
  <si>
    <t>27AYYPS2229K1ZK</t>
  </si>
  <si>
    <t>AYYPS2229K</t>
  </si>
  <si>
    <t>Amira Khan</t>
  </si>
  <si>
    <t>DSK Shopping Complex, DB Kalase Marg, P.O. Mohol, Dist. Solapur, Maharashtra, Pin - 413213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</si>
</sst>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>
      <alignment horizontal="center" vertical="center" wrapText="1"/>
    </xf>
    <xf numFmtId="44" fontId="16" fillId="0" borderId="64" xfId="2" applyFont="1" applyBorder="1" applyAlignment="1">
      <alignment horizontal="center" vertical="center"/>
    </xf>
    <xf numFmtId="44" fontId="13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>
      <alignment horizontal="center" vertical="center" wrapText="1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>
      <alignment horizontal="center" vertical="center" wrapText="1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 wrapText="1"/>
    </xf>
    <xf numFmtId="44" fontId="13" fillId="0" borderId="92" xfId="0" applyNumberFormat="1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90" xfId="1" applyFont="1" applyFill="1" applyBorder="1" applyAlignment="1" applyProtection="1">
      <alignment horizontal="right" vertical="top"/>
    </xf>
    <xf numFmtId="10" fontId="12" fillId="0" borderId="91" xfId="0" applyNumberFormat="1" applyFont="1" applyBorder="1" applyAlignment="1">
      <alignment horizontal="left" vertical="center"/>
    </xf>
    <xf numFmtId="9" fontId="13" fillId="0" borderId="91" xfId="0" applyNumberFormat="1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 wrapText="1"/>
    </xf>
    <xf numFmtId="44" fontId="13" fillId="0" borderId="65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38" xfId="0" applyFont="1" applyBorder="1" applyProtection="1"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0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0" borderId="10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97" xfId="0" applyFont="1" applyBorder="1" applyAlignment="1" applyProtection="1">
      <alignment horizontal="center" vertical="center"/>
      <protection locked="0"/>
    </xf>
    <xf numFmtId="0" fontId="1" fillId="0" borderId="9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1" fontId="2" fillId="4" borderId="52" xfId="0" applyNumberFormat="1" applyFont="1" applyFill="1" applyBorder="1" applyAlignment="1" applyProtection="1">
      <alignment horizontal="center" vertical="center"/>
      <protection locked="0"/>
    </xf>
    <xf numFmtId="1" fontId="2" fillId="4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left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9" fontId="2" fillId="0" borderId="41" xfId="0" applyNumberFormat="1" applyFont="1" applyBorder="1" applyAlignment="1" applyProtection="1">
      <alignment horizontal="center" vertical="center"/>
      <protection locked="0"/>
    </xf>
    <xf numFmtId="9" fontId="2" fillId="0" borderId="4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6" fillId="0" borderId="1" xfId="1" applyFill="1" applyBorder="1" applyAlignment="1" applyProtection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83" xfId="0" quotePrefix="1" applyFont="1" applyBorder="1" applyAlignment="1">
      <alignment horizontal="center" vertical="center"/>
    </xf>
    <xf numFmtId="0" fontId="13" fillId="0" borderId="87" xfId="0" quotePrefix="1" applyFont="1" applyBorder="1" applyAlignment="1">
      <alignment horizontal="center" vertical="center"/>
    </xf>
    <xf numFmtId="0" fontId="13" fillId="0" borderId="85" xfId="0" quotePrefix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44" fontId="13" fillId="2" borderId="71" xfId="0" applyNumberFormat="1" applyFont="1" applyFill="1" applyBorder="1" applyAlignment="1">
      <alignment horizontal="center" vertical="center" wrapText="1"/>
    </xf>
    <xf numFmtId="44" fontId="13" fillId="2" borderId="60" xfId="0" applyNumberFormat="1" applyFont="1" applyFill="1" applyBorder="1" applyAlignment="1">
      <alignment horizontal="center" vertical="center" wrapText="1"/>
    </xf>
    <xf numFmtId="44" fontId="13" fillId="2" borderId="69" xfId="0" applyNumberFormat="1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3" xfId="0" quotePrefix="1" applyFont="1" applyBorder="1" applyAlignment="1" applyProtection="1">
      <alignment horizontal="center" vertical="center"/>
      <protection locked="0"/>
    </xf>
    <xf numFmtId="0" fontId="13" fillId="0" borderId="85" xfId="0" quotePrefix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wrapText="1"/>
    </xf>
    <xf numFmtId="0" fontId="13" fillId="0" borderId="57" xfId="0" quotePrefix="1" applyFont="1" applyBorder="1" applyAlignment="1" applyProtection="1">
      <alignment horizontal="center" vertical="center"/>
      <protection locked="0"/>
    </xf>
    <xf numFmtId="0" fontId="13" fillId="0" borderId="66" xfId="0" quotePrefix="1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3" fillId="0" borderId="75" xfId="0" quotePrefix="1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port@aeonac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BC18-5EE0-4735-BE17-02CE8EC9B7E0}">
  <dimension ref="A1:M79"/>
  <sheetViews>
    <sheetView tabSelected="1" workbookViewId="0">
      <selection activeCell="B38" sqref="B38:D38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82">
        <f ca="1">TODAY()</f>
        <v>45570</v>
      </c>
    </row>
    <row r="2" spans="1:13" x14ac:dyDescent="0.3">
      <c r="A2" s="83" t="s">
        <v>2</v>
      </c>
      <c r="B2" s="84"/>
      <c r="C2" s="84"/>
      <c r="D2" s="84"/>
      <c r="E2" s="84"/>
      <c r="F2" s="84"/>
      <c r="G2" s="84"/>
      <c r="H2" s="84"/>
      <c r="I2" s="84"/>
      <c r="J2" s="85"/>
    </row>
    <row r="3" spans="1:13" ht="14.4" thickBot="1" x14ac:dyDescent="0.35">
      <c r="A3" s="86" t="s">
        <v>3</v>
      </c>
      <c r="B3" s="87"/>
      <c r="C3" s="88" t="s">
        <v>90</v>
      </c>
      <c r="D3" s="89"/>
      <c r="E3" s="89"/>
      <c r="F3" s="89"/>
      <c r="G3" s="89"/>
      <c r="H3" s="89"/>
      <c r="I3" s="89"/>
      <c r="J3" s="90"/>
    </row>
    <row r="4" spans="1:13" ht="15" customHeight="1" thickBot="1" x14ac:dyDescent="0.35">
      <c r="A4" s="79"/>
      <c r="B4" s="80" t="s">
        <v>4</v>
      </c>
      <c r="C4" s="81" t="s">
        <v>5</v>
      </c>
      <c r="D4" s="118" t="s">
        <v>161</v>
      </c>
      <c r="E4" s="119"/>
      <c r="F4" s="119"/>
      <c r="G4" s="119"/>
      <c r="H4" s="119"/>
      <c r="I4" s="119"/>
      <c r="J4" s="120"/>
    </row>
    <row r="5" spans="1:13" ht="14.4" thickBot="1" x14ac:dyDescent="0.35">
      <c r="A5" s="91"/>
      <c r="B5" s="92"/>
      <c r="C5" s="92"/>
      <c r="D5" s="92"/>
      <c r="E5" s="92"/>
      <c r="F5" s="92"/>
      <c r="G5" s="92"/>
      <c r="H5" s="92"/>
      <c r="I5" s="92"/>
      <c r="J5" s="93"/>
      <c r="K5" s="4"/>
      <c r="L5" s="4"/>
      <c r="M5" s="4"/>
    </row>
    <row r="6" spans="1:13" ht="14.4" thickBot="1" x14ac:dyDescent="0.35">
      <c r="A6" s="94" t="s">
        <v>11</v>
      </c>
      <c r="B6" s="95"/>
      <c r="C6" s="95"/>
      <c r="D6" s="95"/>
      <c r="E6" s="95"/>
      <c r="F6" s="95"/>
      <c r="G6" s="95"/>
      <c r="H6" s="95"/>
      <c r="I6" s="95"/>
      <c r="J6" s="96"/>
    </row>
    <row r="7" spans="1:13" ht="28.2" thickBot="1" x14ac:dyDescent="0.35">
      <c r="A7" s="69" t="s">
        <v>12</v>
      </c>
      <c r="B7" s="104" t="s">
        <v>13</v>
      </c>
      <c r="C7" s="105"/>
      <c r="D7" s="106"/>
      <c r="E7" s="70" t="s">
        <v>6</v>
      </c>
      <c r="F7" s="107" t="s">
        <v>7</v>
      </c>
      <c r="G7" s="108"/>
      <c r="H7" s="70" t="s">
        <v>8</v>
      </c>
      <c r="I7" s="109" t="s">
        <v>9</v>
      </c>
      <c r="J7" s="110"/>
    </row>
    <row r="8" spans="1:13" ht="12.75" customHeight="1" x14ac:dyDescent="0.3">
      <c r="A8" s="64"/>
      <c r="B8" s="111" t="s">
        <v>14</v>
      </c>
      <c r="C8" s="112"/>
      <c r="D8" s="113"/>
      <c r="E8" s="64"/>
      <c r="F8" s="114"/>
      <c r="G8" s="115"/>
      <c r="H8" s="64"/>
      <c r="I8" s="116"/>
      <c r="J8" s="117"/>
    </row>
    <row r="9" spans="1:13" ht="15.6" x14ac:dyDescent="0.3">
      <c r="A9" s="68" t="s">
        <v>15</v>
      </c>
      <c r="B9" s="97" t="s">
        <v>16</v>
      </c>
      <c r="C9" s="98"/>
      <c r="D9" s="99"/>
      <c r="E9" s="68" t="s">
        <v>10</v>
      </c>
      <c r="F9" s="100"/>
      <c r="G9" s="101"/>
      <c r="H9" s="65">
        <v>1500</v>
      </c>
      <c r="I9" s="102">
        <f>F9*H9</f>
        <v>0</v>
      </c>
      <c r="J9" s="103"/>
    </row>
    <row r="10" spans="1:13" ht="12.75" customHeight="1" x14ac:dyDescent="0.3">
      <c r="A10" s="68" t="s">
        <v>17</v>
      </c>
      <c r="B10" s="97" t="s">
        <v>18</v>
      </c>
      <c r="C10" s="98"/>
      <c r="D10" s="99"/>
      <c r="E10" s="68" t="s">
        <v>10</v>
      </c>
      <c r="F10" s="100"/>
      <c r="G10" s="101"/>
      <c r="H10" s="65">
        <v>3000</v>
      </c>
      <c r="I10" s="102">
        <f t="shared" ref="I10:I42" si="0">F10*H10</f>
        <v>0</v>
      </c>
      <c r="J10" s="103"/>
    </row>
    <row r="11" spans="1:13" ht="12.75" customHeight="1" x14ac:dyDescent="0.3">
      <c r="A11" s="68" t="s">
        <v>19</v>
      </c>
      <c r="B11" s="97" t="s">
        <v>92</v>
      </c>
      <c r="C11" s="98"/>
      <c r="D11" s="99"/>
      <c r="E11" s="68" t="s">
        <v>10</v>
      </c>
      <c r="F11" s="100"/>
      <c r="G11" s="101"/>
      <c r="H11" s="65">
        <v>3000</v>
      </c>
      <c r="I11" s="102">
        <f t="shared" si="0"/>
        <v>0</v>
      </c>
      <c r="J11" s="103"/>
    </row>
    <row r="12" spans="1:13" ht="12.75" customHeight="1" x14ac:dyDescent="0.3">
      <c r="A12" s="68" t="s">
        <v>20</v>
      </c>
      <c r="B12" s="97" t="s">
        <v>93</v>
      </c>
      <c r="C12" s="98"/>
      <c r="D12" s="99"/>
      <c r="E12" s="68" t="s">
        <v>10</v>
      </c>
      <c r="F12" s="100">
        <v>3</v>
      </c>
      <c r="G12" s="101"/>
      <c r="H12" s="65">
        <v>3000</v>
      </c>
      <c r="I12" s="102">
        <f t="shared" si="0"/>
        <v>9000</v>
      </c>
      <c r="J12" s="103"/>
    </row>
    <row r="13" spans="1:13" ht="15.6" x14ac:dyDescent="0.3">
      <c r="A13" s="71"/>
      <c r="B13" s="121" t="s">
        <v>21</v>
      </c>
      <c r="C13" s="122"/>
      <c r="D13" s="123"/>
      <c r="E13" s="71"/>
      <c r="F13" s="100"/>
      <c r="G13" s="101"/>
      <c r="H13" s="66"/>
      <c r="I13" s="102">
        <f t="shared" si="0"/>
        <v>0</v>
      </c>
      <c r="J13" s="103"/>
    </row>
    <row r="14" spans="1:13" ht="12.75" customHeight="1" x14ac:dyDescent="0.3">
      <c r="A14" s="68" t="s">
        <v>22</v>
      </c>
      <c r="B14" s="97" t="s">
        <v>23</v>
      </c>
      <c r="C14" s="98"/>
      <c r="D14" s="99"/>
      <c r="E14" s="68" t="s">
        <v>10</v>
      </c>
      <c r="F14" s="100"/>
      <c r="G14" s="101"/>
      <c r="H14" s="65">
        <v>1050</v>
      </c>
      <c r="I14" s="102">
        <f t="shared" si="0"/>
        <v>0</v>
      </c>
      <c r="J14" s="103"/>
    </row>
    <row r="15" spans="1:13" ht="12.75" customHeight="1" x14ac:dyDescent="0.3">
      <c r="A15" s="68" t="s">
        <v>24</v>
      </c>
      <c r="B15" s="97" t="s">
        <v>25</v>
      </c>
      <c r="C15" s="98"/>
      <c r="D15" s="99"/>
      <c r="E15" s="68" t="s">
        <v>10</v>
      </c>
      <c r="F15" s="100"/>
      <c r="G15" s="101"/>
      <c r="H15" s="65">
        <v>2100</v>
      </c>
      <c r="I15" s="102">
        <f t="shared" si="0"/>
        <v>0</v>
      </c>
      <c r="J15" s="103"/>
    </row>
    <row r="16" spans="1:13" ht="15.6" x14ac:dyDescent="0.3">
      <c r="A16" s="71"/>
      <c r="B16" s="121" t="s">
        <v>26</v>
      </c>
      <c r="C16" s="122"/>
      <c r="D16" s="123"/>
      <c r="E16" s="71"/>
      <c r="F16" s="100"/>
      <c r="G16" s="101"/>
      <c r="H16" s="66"/>
      <c r="I16" s="102">
        <f t="shared" si="0"/>
        <v>0</v>
      </c>
      <c r="J16" s="103"/>
    </row>
    <row r="17" spans="1:10" ht="12.75" customHeight="1" x14ac:dyDescent="0.3">
      <c r="A17" s="68" t="s">
        <v>27</v>
      </c>
      <c r="B17" s="124" t="s">
        <v>28</v>
      </c>
      <c r="C17" s="125"/>
      <c r="D17" s="126"/>
      <c r="E17" s="68" t="s">
        <v>29</v>
      </c>
      <c r="F17" s="100"/>
      <c r="G17" s="101"/>
      <c r="H17" s="65">
        <v>750</v>
      </c>
      <c r="I17" s="102">
        <f>F17*H17</f>
        <v>0</v>
      </c>
      <c r="J17" s="103"/>
    </row>
    <row r="18" spans="1:10" ht="12.75" customHeight="1" x14ac:dyDescent="0.3">
      <c r="A18" s="68" t="s">
        <v>30</v>
      </c>
      <c r="B18" s="124" t="s">
        <v>31</v>
      </c>
      <c r="C18" s="125"/>
      <c r="D18" s="126"/>
      <c r="E18" s="68" t="s">
        <v>29</v>
      </c>
      <c r="F18" s="100"/>
      <c r="G18" s="101"/>
      <c r="H18" s="65">
        <v>750</v>
      </c>
      <c r="I18" s="102">
        <f t="shared" si="0"/>
        <v>0</v>
      </c>
      <c r="J18" s="103"/>
    </row>
    <row r="19" spans="1:10" ht="12.75" customHeight="1" x14ac:dyDescent="0.3">
      <c r="A19" s="68" t="s">
        <v>32</v>
      </c>
      <c r="B19" s="124" t="s">
        <v>33</v>
      </c>
      <c r="C19" s="125"/>
      <c r="D19" s="126"/>
      <c r="E19" s="68" t="s">
        <v>29</v>
      </c>
      <c r="F19" s="100"/>
      <c r="G19" s="101"/>
      <c r="H19" s="65">
        <v>750</v>
      </c>
      <c r="I19" s="102">
        <f t="shared" si="0"/>
        <v>0</v>
      </c>
      <c r="J19" s="103"/>
    </row>
    <row r="20" spans="1:10" ht="12.75" customHeight="1" x14ac:dyDescent="0.3">
      <c r="A20" s="68" t="s">
        <v>34</v>
      </c>
      <c r="B20" s="124" t="s">
        <v>35</v>
      </c>
      <c r="C20" s="125"/>
      <c r="D20" s="126"/>
      <c r="E20" s="68" t="s">
        <v>29</v>
      </c>
      <c r="F20" s="100"/>
      <c r="G20" s="101"/>
      <c r="H20" s="65">
        <v>750</v>
      </c>
      <c r="I20" s="102">
        <f t="shared" si="0"/>
        <v>0</v>
      </c>
      <c r="J20" s="103"/>
    </row>
    <row r="21" spans="1:10" ht="12.75" customHeight="1" x14ac:dyDescent="0.3">
      <c r="A21" s="68" t="s">
        <v>36</v>
      </c>
      <c r="B21" s="124" t="s">
        <v>94</v>
      </c>
      <c r="C21" s="125"/>
      <c r="D21" s="126"/>
      <c r="E21" s="68" t="s">
        <v>29</v>
      </c>
      <c r="F21" s="100"/>
      <c r="G21" s="101"/>
      <c r="H21" s="65">
        <v>900</v>
      </c>
      <c r="I21" s="102">
        <f t="shared" si="0"/>
        <v>0</v>
      </c>
      <c r="J21" s="103"/>
    </row>
    <row r="22" spans="1:10" ht="12.75" customHeight="1" x14ac:dyDescent="0.3">
      <c r="A22" s="68" t="s">
        <v>37</v>
      </c>
      <c r="B22" s="124" t="s">
        <v>95</v>
      </c>
      <c r="C22" s="125"/>
      <c r="D22" s="126"/>
      <c r="E22" s="68" t="s">
        <v>29</v>
      </c>
      <c r="F22" s="100">
        <v>63</v>
      </c>
      <c r="G22" s="101"/>
      <c r="H22" s="65">
        <v>900</v>
      </c>
      <c r="I22" s="102">
        <f t="shared" si="0"/>
        <v>56700</v>
      </c>
      <c r="J22" s="103"/>
    </row>
    <row r="23" spans="1:10" ht="12.75" customHeight="1" x14ac:dyDescent="0.3">
      <c r="A23" s="68" t="s">
        <v>38</v>
      </c>
      <c r="B23" s="124" t="s">
        <v>39</v>
      </c>
      <c r="C23" s="125"/>
      <c r="D23" s="126"/>
      <c r="E23" s="68" t="s">
        <v>29</v>
      </c>
      <c r="F23" s="100"/>
      <c r="G23" s="101"/>
      <c r="H23" s="65">
        <v>900</v>
      </c>
      <c r="I23" s="102">
        <f t="shared" si="0"/>
        <v>0</v>
      </c>
      <c r="J23" s="103"/>
    </row>
    <row r="24" spans="1:10" ht="15.6" x14ac:dyDescent="0.3">
      <c r="A24" s="68">
        <v>4</v>
      </c>
      <c r="B24" s="124" t="s">
        <v>40</v>
      </c>
      <c r="C24" s="125"/>
      <c r="D24" s="126"/>
      <c r="E24" s="68"/>
      <c r="F24" s="100"/>
      <c r="G24" s="101"/>
      <c r="H24" s="65"/>
      <c r="I24" s="102">
        <f t="shared" si="0"/>
        <v>0</v>
      </c>
      <c r="J24" s="103"/>
    </row>
    <row r="25" spans="1:10" ht="15.6" x14ac:dyDescent="0.3">
      <c r="A25" s="68" t="s">
        <v>41</v>
      </c>
      <c r="B25" s="124" t="s">
        <v>42</v>
      </c>
      <c r="C25" s="125"/>
      <c r="D25" s="126"/>
      <c r="E25" s="68" t="s">
        <v>29</v>
      </c>
      <c r="F25" s="100"/>
      <c r="G25" s="101"/>
      <c r="H25" s="65">
        <v>110</v>
      </c>
      <c r="I25" s="102">
        <f t="shared" si="0"/>
        <v>0</v>
      </c>
      <c r="J25" s="103"/>
    </row>
    <row r="26" spans="1:10" ht="15.6" x14ac:dyDescent="0.3">
      <c r="A26" s="68" t="s">
        <v>43</v>
      </c>
      <c r="B26" s="124" t="s">
        <v>153</v>
      </c>
      <c r="C26" s="125"/>
      <c r="D26" s="126"/>
      <c r="E26" s="68" t="s">
        <v>29</v>
      </c>
      <c r="F26" s="100"/>
      <c r="G26" s="101"/>
      <c r="H26" s="65">
        <v>130</v>
      </c>
      <c r="I26" s="102">
        <f t="shared" si="0"/>
        <v>0</v>
      </c>
      <c r="J26" s="103"/>
    </row>
    <row r="27" spans="1:10" ht="15.6" x14ac:dyDescent="0.3">
      <c r="A27" s="68" t="s">
        <v>44</v>
      </c>
      <c r="B27" s="124" t="s">
        <v>45</v>
      </c>
      <c r="C27" s="125"/>
      <c r="D27" s="126"/>
      <c r="E27" s="68" t="s">
        <v>29</v>
      </c>
      <c r="F27" s="100"/>
      <c r="G27" s="101"/>
      <c r="H27" s="65">
        <v>145</v>
      </c>
      <c r="I27" s="102">
        <f t="shared" si="0"/>
        <v>0</v>
      </c>
      <c r="J27" s="103"/>
    </row>
    <row r="28" spans="1:10" ht="15.6" x14ac:dyDescent="0.3">
      <c r="A28" s="68" t="s">
        <v>46</v>
      </c>
      <c r="B28" s="124" t="s">
        <v>47</v>
      </c>
      <c r="C28" s="125"/>
      <c r="D28" s="126"/>
      <c r="E28" s="68" t="s">
        <v>29</v>
      </c>
      <c r="F28" s="100">
        <v>75</v>
      </c>
      <c r="G28" s="101"/>
      <c r="H28" s="65">
        <v>180</v>
      </c>
      <c r="I28" s="102">
        <f t="shared" si="0"/>
        <v>13500</v>
      </c>
      <c r="J28" s="103"/>
    </row>
    <row r="29" spans="1:10" ht="12.75" customHeight="1" x14ac:dyDescent="0.3">
      <c r="A29" s="68" t="s">
        <v>48</v>
      </c>
      <c r="B29" s="124" t="s">
        <v>49</v>
      </c>
      <c r="C29" s="125"/>
      <c r="D29" s="126"/>
      <c r="E29" s="68" t="s">
        <v>29</v>
      </c>
      <c r="F29" s="100"/>
      <c r="G29" s="101"/>
      <c r="H29" s="65">
        <v>90</v>
      </c>
      <c r="I29" s="102">
        <f t="shared" si="0"/>
        <v>0</v>
      </c>
      <c r="J29" s="103"/>
    </row>
    <row r="30" spans="1:10" ht="12.75" customHeight="1" x14ac:dyDescent="0.3">
      <c r="A30" s="68" t="s">
        <v>50</v>
      </c>
      <c r="B30" s="124" t="s">
        <v>51</v>
      </c>
      <c r="C30" s="125"/>
      <c r="D30" s="126"/>
      <c r="E30" s="68" t="s">
        <v>29</v>
      </c>
      <c r="F30" s="100">
        <v>31</v>
      </c>
      <c r="G30" s="101"/>
      <c r="H30" s="65">
        <v>120</v>
      </c>
      <c r="I30" s="102">
        <f t="shared" si="0"/>
        <v>3720</v>
      </c>
      <c r="J30" s="103"/>
    </row>
    <row r="31" spans="1:10" ht="15.6" x14ac:dyDescent="0.3">
      <c r="A31" s="71"/>
      <c r="B31" s="121" t="s">
        <v>52</v>
      </c>
      <c r="C31" s="122"/>
      <c r="D31" s="123"/>
      <c r="E31" s="71"/>
      <c r="F31" s="100"/>
      <c r="G31" s="101"/>
      <c r="H31" s="66"/>
      <c r="I31" s="102">
        <f t="shared" si="0"/>
        <v>0</v>
      </c>
      <c r="J31" s="103"/>
    </row>
    <row r="32" spans="1:10" ht="12.75" customHeight="1" x14ac:dyDescent="0.3">
      <c r="A32" s="68" t="s">
        <v>53</v>
      </c>
      <c r="B32" s="124" t="s">
        <v>54</v>
      </c>
      <c r="C32" s="125"/>
      <c r="D32" s="126"/>
      <c r="E32" s="68" t="s">
        <v>10</v>
      </c>
      <c r="F32" s="100"/>
      <c r="G32" s="101"/>
      <c r="H32" s="65">
        <v>700</v>
      </c>
      <c r="I32" s="102">
        <f t="shared" si="0"/>
        <v>0</v>
      </c>
      <c r="J32" s="103"/>
    </row>
    <row r="33" spans="1:10" ht="12.75" customHeight="1" x14ac:dyDescent="0.3">
      <c r="A33" s="68" t="s">
        <v>55</v>
      </c>
      <c r="B33" s="124" t="s">
        <v>98</v>
      </c>
      <c r="C33" s="125"/>
      <c r="D33" s="126"/>
      <c r="E33" s="68" t="s">
        <v>10</v>
      </c>
      <c r="F33" s="100"/>
      <c r="G33" s="101"/>
      <c r="H33" s="65">
        <v>1500</v>
      </c>
      <c r="I33" s="102">
        <f t="shared" si="0"/>
        <v>0</v>
      </c>
      <c r="J33" s="103"/>
    </row>
    <row r="34" spans="1:10" ht="12.75" customHeight="1" x14ac:dyDescent="0.3">
      <c r="A34" s="68" t="s">
        <v>56</v>
      </c>
      <c r="B34" s="124" t="s">
        <v>96</v>
      </c>
      <c r="C34" s="125"/>
      <c r="D34" s="126"/>
      <c r="E34" s="68" t="s">
        <v>10</v>
      </c>
      <c r="F34" s="100"/>
      <c r="G34" s="101"/>
      <c r="H34" s="65">
        <v>1500</v>
      </c>
      <c r="I34" s="102">
        <f t="shared" si="0"/>
        <v>0</v>
      </c>
      <c r="J34" s="103"/>
    </row>
    <row r="35" spans="1:10" ht="14.4" customHeight="1" x14ac:dyDescent="0.3">
      <c r="A35" s="68" t="s">
        <v>57</v>
      </c>
      <c r="B35" s="124" t="s">
        <v>97</v>
      </c>
      <c r="C35" s="125"/>
      <c r="D35" s="126"/>
      <c r="E35" s="68" t="s">
        <v>10</v>
      </c>
      <c r="F35" s="100"/>
      <c r="G35" s="101"/>
      <c r="H35" s="65">
        <v>1500</v>
      </c>
      <c r="I35" s="102">
        <f t="shared" si="0"/>
        <v>0</v>
      </c>
      <c r="J35" s="103"/>
    </row>
    <row r="36" spans="1:10" ht="12.75" customHeight="1" x14ac:dyDescent="0.3">
      <c r="A36" s="68">
        <v>7</v>
      </c>
      <c r="B36" s="124" t="s">
        <v>58</v>
      </c>
      <c r="C36" s="125"/>
      <c r="D36" s="126"/>
      <c r="E36" s="68" t="s">
        <v>59</v>
      </c>
      <c r="F36" s="100">
        <v>90</v>
      </c>
      <c r="G36" s="101"/>
      <c r="H36" s="65">
        <v>245</v>
      </c>
      <c r="I36" s="102">
        <f t="shared" si="0"/>
        <v>22050</v>
      </c>
      <c r="J36" s="103"/>
    </row>
    <row r="37" spans="1:10" ht="15.6" x14ac:dyDescent="0.3">
      <c r="A37" s="68">
        <v>8</v>
      </c>
      <c r="B37" s="124" t="s">
        <v>60</v>
      </c>
      <c r="C37" s="125"/>
      <c r="D37" s="126"/>
      <c r="E37" s="68" t="s">
        <v>61</v>
      </c>
      <c r="F37" s="100"/>
      <c r="G37" s="101"/>
      <c r="H37" s="65">
        <v>950</v>
      </c>
      <c r="I37" s="102">
        <f t="shared" si="0"/>
        <v>0</v>
      </c>
      <c r="J37" s="103"/>
    </row>
    <row r="38" spans="1:10" ht="15.6" x14ac:dyDescent="0.3">
      <c r="A38" s="68">
        <v>9</v>
      </c>
      <c r="B38" s="124" t="s">
        <v>62</v>
      </c>
      <c r="C38" s="125"/>
      <c r="D38" s="126"/>
      <c r="E38" s="68" t="s">
        <v>29</v>
      </c>
      <c r="F38" s="100">
        <v>27</v>
      </c>
      <c r="G38" s="101"/>
      <c r="H38" s="65">
        <v>850</v>
      </c>
      <c r="I38" s="102">
        <f t="shared" si="0"/>
        <v>22950</v>
      </c>
      <c r="J38" s="103"/>
    </row>
    <row r="39" spans="1:10" ht="15.6" x14ac:dyDescent="0.3">
      <c r="A39" s="68">
        <v>10</v>
      </c>
      <c r="B39" s="124" t="s">
        <v>63</v>
      </c>
      <c r="C39" s="125"/>
      <c r="D39" s="126"/>
      <c r="E39" s="72" t="s">
        <v>64</v>
      </c>
      <c r="F39" s="100"/>
      <c r="G39" s="101"/>
      <c r="H39" s="65">
        <v>1800</v>
      </c>
      <c r="I39" s="102">
        <f t="shared" si="0"/>
        <v>0</v>
      </c>
      <c r="J39" s="103"/>
    </row>
    <row r="40" spans="1:10" ht="12.75" customHeight="1" x14ac:dyDescent="0.3">
      <c r="A40" s="68">
        <v>11</v>
      </c>
      <c r="B40" s="124" t="s">
        <v>65</v>
      </c>
      <c r="C40" s="125"/>
      <c r="D40" s="126"/>
      <c r="E40" s="68" t="s">
        <v>29</v>
      </c>
      <c r="F40" s="100"/>
      <c r="G40" s="101"/>
      <c r="H40" s="65">
        <v>150</v>
      </c>
      <c r="I40" s="102">
        <f t="shared" si="0"/>
        <v>0</v>
      </c>
      <c r="J40" s="103"/>
    </row>
    <row r="41" spans="1:10" ht="15.6" x14ac:dyDescent="0.3">
      <c r="A41" s="68">
        <v>12</v>
      </c>
      <c r="B41" s="124" t="s">
        <v>91</v>
      </c>
      <c r="C41" s="125"/>
      <c r="D41" s="126"/>
      <c r="E41" s="68" t="s">
        <v>10</v>
      </c>
      <c r="F41" s="100"/>
      <c r="G41" s="101"/>
      <c r="H41" s="65">
        <v>5400</v>
      </c>
      <c r="I41" s="102">
        <f t="shared" si="0"/>
        <v>0</v>
      </c>
      <c r="J41" s="103"/>
    </row>
    <row r="42" spans="1:10" ht="15.6" x14ac:dyDescent="0.3">
      <c r="A42" s="68">
        <v>13</v>
      </c>
      <c r="B42" s="124" t="s">
        <v>99</v>
      </c>
      <c r="C42" s="125"/>
      <c r="D42" s="126"/>
      <c r="E42" s="68" t="s">
        <v>59</v>
      </c>
      <c r="F42" s="100"/>
      <c r="G42" s="101"/>
      <c r="H42" s="65">
        <v>245</v>
      </c>
      <c r="I42" s="102">
        <f t="shared" si="0"/>
        <v>0</v>
      </c>
      <c r="J42" s="103"/>
    </row>
    <row r="43" spans="1:10" ht="15.6" x14ac:dyDescent="0.3">
      <c r="A43" s="71" t="s">
        <v>66</v>
      </c>
      <c r="B43" s="121" t="s">
        <v>67</v>
      </c>
      <c r="C43" s="122"/>
      <c r="D43" s="123"/>
      <c r="E43" s="73"/>
      <c r="F43" s="140"/>
      <c r="G43" s="141"/>
      <c r="H43" s="67"/>
      <c r="I43" s="142">
        <f>SUM(I9:I42)</f>
        <v>127920</v>
      </c>
      <c r="J43" s="143"/>
    </row>
    <row r="44" spans="1:10" ht="15.6" x14ac:dyDescent="0.3">
      <c r="A44" s="68" t="s">
        <v>68</v>
      </c>
      <c r="B44" s="124" t="s">
        <v>69</v>
      </c>
      <c r="C44" s="125"/>
      <c r="D44" s="126"/>
      <c r="E44" s="74" t="s">
        <v>70</v>
      </c>
      <c r="F44" s="144">
        <v>0.18</v>
      </c>
      <c r="G44" s="145"/>
      <c r="H44" s="68"/>
      <c r="I44" s="102">
        <f>F44*I43</f>
        <v>23025.599999999999</v>
      </c>
      <c r="J44" s="103"/>
    </row>
    <row r="45" spans="1:10" ht="15.6" x14ac:dyDescent="0.3">
      <c r="A45" s="17" t="s">
        <v>71</v>
      </c>
      <c r="B45" s="127" t="s">
        <v>100</v>
      </c>
      <c r="C45" s="128"/>
      <c r="D45" s="129"/>
      <c r="E45" s="75"/>
      <c r="F45" s="130"/>
      <c r="G45" s="131"/>
      <c r="H45" s="76"/>
      <c r="I45" s="132">
        <f>I44+I43</f>
        <v>150945.60000000001</v>
      </c>
      <c r="J45" s="133"/>
    </row>
    <row r="46" spans="1:10" ht="14.4" thickBot="1" x14ac:dyDescent="0.35">
      <c r="A46" s="77" t="s">
        <v>71</v>
      </c>
      <c r="B46" s="134"/>
      <c r="C46" s="135"/>
      <c r="D46" s="135"/>
      <c r="E46" s="135"/>
      <c r="F46" s="135"/>
      <c r="G46" s="136"/>
      <c r="H46" s="78"/>
      <c r="I46" s="137"/>
      <c r="J46" s="138"/>
    </row>
    <row r="47" spans="1:10" x14ac:dyDescent="0.3">
      <c r="B47" s="5"/>
      <c r="C47" s="5"/>
      <c r="D47" s="5"/>
      <c r="E47" s="5"/>
      <c r="F47" s="5"/>
      <c r="G47" s="6"/>
      <c r="H47" s="6"/>
      <c r="I47" s="6"/>
      <c r="J47" s="7"/>
    </row>
    <row r="48" spans="1:10" s="9" customFormat="1" x14ac:dyDescent="0.3">
      <c r="A48" s="8"/>
      <c r="B48" s="9" t="s">
        <v>72</v>
      </c>
      <c r="G48" s="8"/>
      <c r="H48" s="8"/>
      <c r="I48" s="8"/>
      <c r="J48" s="8"/>
    </row>
    <row r="49" spans="1:10" s="9" customFormat="1" x14ac:dyDescent="0.3">
      <c r="A49" s="8"/>
      <c r="B49" s="9" t="s">
        <v>73</v>
      </c>
      <c r="G49" s="8"/>
      <c r="H49" s="8"/>
      <c r="I49" s="8"/>
      <c r="J49" s="8"/>
    </row>
    <row r="50" spans="1:10" s="9" customFormat="1" x14ac:dyDescent="0.3">
      <c r="A50" s="8"/>
      <c r="B50" s="9" t="s">
        <v>74</v>
      </c>
      <c r="G50" s="8"/>
      <c r="H50" s="8"/>
      <c r="I50" s="8"/>
      <c r="J50" s="8"/>
    </row>
    <row r="51" spans="1:10" s="9" customFormat="1" x14ac:dyDescent="0.3">
      <c r="A51" s="8"/>
      <c r="B51" s="9" t="s">
        <v>75</v>
      </c>
      <c r="G51" s="8"/>
      <c r="H51" s="8"/>
      <c r="I51" s="8"/>
      <c r="J51" s="8"/>
    </row>
    <row r="52" spans="1:10" s="9" customFormat="1" x14ac:dyDescent="0.3">
      <c r="A52" s="8"/>
      <c r="G52" s="8"/>
      <c r="H52" s="8"/>
      <c r="I52" s="8"/>
      <c r="J52" s="8"/>
    </row>
    <row r="53" spans="1:10" s="9" customFormat="1" x14ac:dyDescent="0.3">
      <c r="A53" s="8"/>
      <c r="B53" s="10" t="s">
        <v>76</v>
      </c>
      <c r="C53" s="139" t="s">
        <v>77</v>
      </c>
      <c r="D53" s="139"/>
      <c r="E53" s="139"/>
      <c r="F53" s="139"/>
      <c r="G53" s="139"/>
      <c r="H53" s="139"/>
      <c r="I53" s="139"/>
      <c r="J53" s="139"/>
    </row>
    <row r="54" spans="1:10" s="9" customFormat="1" ht="15" customHeight="1" x14ac:dyDescent="0.3">
      <c r="A54" s="8"/>
      <c r="B54" s="10" t="s">
        <v>78</v>
      </c>
      <c r="C54" s="139"/>
      <c r="D54" s="139"/>
      <c r="E54" s="139"/>
      <c r="F54" s="139"/>
      <c r="G54" s="139"/>
      <c r="H54" s="139"/>
      <c r="I54" s="139"/>
      <c r="J54" s="139"/>
    </row>
    <row r="55" spans="1:10" s="9" customFormat="1" x14ac:dyDescent="0.3">
      <c r="A55" s="8"/>
      <c r="B55" s="10" t="s">
        <v>79</v>
      </c>
      <c r="C55" s="154"/>
      <c r="D55" s="154"/>
      <c r="E55" s="154"/>
      <c r="F55" s="154"/>
      <c r="G55" s="154"/>
      <c r="H55" s="154"/>
      <c r="I55" s="154"/>
      <c r="J55" s="154"/>
    </row>
    <row r="56" spans="1:10" s="9" customFormat="1" x14ac:dyDescent="0.3">
      <c r="A56" s="8"/>
      <c r="B56" s="10"/>
      <c r="C56" s="11"/>
      <c r="D56" s="11"/>
      <c r="E56" s="11"/>
      <c r="F56" s="11"/>
      <c r="G56" s="11"/>
      <c r="H56" s="11"/>
      <c r="I56" s="11"/>
      <c r="J56" s="11"/>
    </row>
    <row r="57" spans="1:10" s="9" customFormat="1" ht="14.4" thickBot="1" x14ac:dyDescent="0.35">
      <c r="A57" s="8"/>
      <c r="B57" s="12"/>
      <c r="G57" s="8"/>
      <c r="H57" s="8"/>
      <c r="I57" s="8"/>
      <c r="J57" s="8"/>
    </row>
    <row r="58" spans="1:10" s="9" customFormat="1" ht="15.75" customHeight="1" thickBot="1" x14ac:dyDescent="0.35">
      <c r="A58" s="8"/>
      <c r="B58" s="155" t="s">
        <v>80</v>
      </c>
      <c r="C58" s="156"/>
      <c r="D58" s="151" t="s">
        <v>154</v>
      </c>
      <c r="E58" s="152"/>
      <c r="F58" s="152"/>
      <c r="G58" s="152"/>
      <c r="H58" s="152"/>
      <c r="I58" s="152"/>
      <c r="J58" s="153"/>
    </row>
    <row r="59" spans="1:10" s="9" customFormat="1" ht="16.5" customHeight="1" thickTop="1" thickBot="1" x14ac:dyDescent="0.35">
      <c r="A59" s="8"/>
      <c r="B59" s="146" t="s">
        <v>88</v>
      </c>
      <c r="C59" s="147"/>
      <c r="D59" s="148"/>
      <c r="E59" s="149"/>
      <c r="F59" s="149"/>
      <c r="G59" s="149"/>
      <c r="H59" s="149"/>
      <c r="I59" s="149"/>
      <c r="J59" s="150"/>
    </row>
    <row r="60" spans="1:10" s="9" customFormat="1" ht="16.5" customHeight="1" thickTop="1" thickBot="1" x14ac:dyDescent="0.35">
      <c r="A60" s="8"/>
      <c r="B60" s="146" t="s">
        <v>81</v>
      </c>
      <c r="C60" s="147"/>
      <c r="D60" s="148" t="s">
        <v>160</v>
      </c>
      <c r="E60" s="149"/>
      <c r="F60" s="149"/>
      <c r="G60" s="149"/>
      <c r="H60" s="149"/>
      <c r="I60" s="149"/>
      <c r="J60" s="150"/>
    </row>
    <row r="61" spans="1:10" s="9" customFormat="1" ht="16.5" customHeight="1" thickTop="1" thickBot="1" x14ac:dyDescent="0.35">
      <c r="A61" s="8"/>
      <c r="B61" s="146" t="s">
        <v>82</v>
      </c>
      <c r="C61" s="147"/>
      <c r="D61" s="148">
        <v>9137940454</v>
      </c>
      <c r="E61" s="149"/>
      <c r="F61" s="149"/>
      <c r="G61" s="149"/>
      <c r="H61" s="149"/>
      <c r="I61" s="149"/>
      <c r="J61" s="150"/>
    </row>
    <row r="62" spans="1:10" s="9" customFormat="1" ht="16.5" customHeight="1" thickTop="1" thickBot="1" x14ac:dyDescent="0.35">
      <c r="A62" s="8"/>
      <c r="B62" s="146" t="s">
        <v>83</v>
      </c>
      <c r="C62" s="147"/>
      <c r="D62" s="151" t="s">
        <v>155</v>
      </c>
      <c r="E62" s="152"/>
      <c r="F62" s="152"/>
      <c r="G62" s="152"/>
      <c r="H62" s="152"/>
      <c r="I62" s="152"/>
      <c r="J62" s="153"/>
    </row>
    <row r="63" spans="1:10" s="9" customFormat="1" ht="16.5" customHeight="1" thickTop="1" thickBot="1" x14ac:dyDescent="0.35">
      <c r="A63" s="8"/>
      <c r="B63" s="146" t="s">
        <v>84</v>
      </c>
      <c r="C63" s="147"/>
      <c r="D63" s="151">
        <v>9820580008</v>
      </c>
      <c r="E63" s="152"/>
      <c r="F63" s="152"/>
      <c r="G63" s="152"/>
      <c r="H63" s="152"/>
      <c r="I63" s="152"/>
      <c r="J63" s="153"/>
    </row>
    <row r="64" spans="1:10" s="9" customFormat="1" ht="16.5" customHeight="1" thickTop="1" thickBot="1" x14ac:dyDescent="0.35">
      <c r="A64" s="8"/>
      <c r="B64" s="146" t="s">
        <v>85</v>
      </c>
      <c r="C64" s="147"/>
      <c r="D64" s="162" t="s">
        <v>156</v>
      </c>
      <c r="E64" s="152"/>
      <c r="F64" s="152"/>
      <c r="G64" s="152"/>
      <c r="H64" s="152"/>
      <c r="I64" s="152"/>
      <c r="J64" s="153"/>
    </row>
    <row r="65" spans="1:10" s="9" customFormat="1" ht="16.5" customHeight="1" thickTop="1" thickBot="1" x14ac:dyDescent="0.35">
      <c r="A65" s="8"/>
      <c r="B65" s="157" t="s">
        <v>86</v>
      </c>
      <c r="C65" s="158"/>
      <c r="D65" s="151" t="s">
        <v>157</v>
      </c>
      <c r="E65" s="152"/>
      <c r="F65" s="152"/>
      <c r="G65" s="152"/>
      <c r="H65" s="152"/>
      <c r="I65" s="152"/>
      <c r="J65" s="153"/>
    </row>
    <row r="66" spans="1:10" s="9" customFormat="1" ht="16.5" customHeight="1" thickTop="1" thickBot="1" x14ac:dyDescent="0.35">
      <c r="A66" s="8"/>
      <c r="B66" s="13" t="s">
        <v>87</v>
      </c>
      <c r="C66" s="14"/>
      <c r="D66" s="151" t="s">
        <v>158</v>
      </c>
      <c r="E66" s="152"/>
      <c r="F66" s="152"/>
      <c r="G66" s="152"/>
      <c r="H66" s="152"/>
      <c r="I66" s="152"/>
      <c r="J66" s="153"/>
    </row>
    <row r="67" spans="1:10" s="9" customFormat="1" ht="16.5" customHeight="1" thickTop="1" thickBot="1" x14ac:dyDescent="0.35">
      <c r="A67" s="8"/>
      <c r="B67" s="157" t="s">
        <v>89</v>
      </c>
      <c r="C67" s="158"/>
      <c r="D67" s="159" t="s">
        <v>159</v>
      </c>
      <c r="E67" s="160"/>
      <c r="F67" s="160"/>
      <c r="G67" s="160"/>
      <c r="H67" s="160"/>
      <c r="I67" s="160"/>
      <c r="J67" s="161"/>
    </row>
    <row r="68" spans="1:10" s="9" customFormat="1" x14ac:dyDescent="0.3">
      <c r="A68" s="8"/>
      <c r="B68" s="15"/>
      <c r="C68" s="15"/>
      <c r="D68" s="15"/>
      <c r="E68" s="15"/>
      <c r="F68" s="16"/>
      <c r="G68" s="16"/>
      <c r="H68" s="16"/>
      <c r="I68" s="16"/>
      <c r="J68" s="16"/>
    </row>
    <row r="69" spans="1:10" s="9" customFormat="1" x14ac:dyDescent="0.3">
      <c r="A69" s="8"/>
      <c r="G69" s="8"/>
      <c r="H69" s="8"/>
      <c r="I69" s="8"/>
      <c r="J69" s="8"/>
    </row>
    <row r="70" spans="1:10" s="9" customFormat="1" x14ac:dyDescent="0.3">
      <c r="A70" s="8"/>
      <c r="G70" s="8"/>
      <c r="H70" s="8"/>
      <c r="I70" s="8"/>
      <c r="J70" s="8"/>
    </row>
    <row r="71" spans="1:10" s="9" customFormat="1" x14ac:dyDescent="0.3">
      <c r="A71" s="8"/>
      <c r="G71" s="8"/>
      <c r="H71" s="8"/>
      <c r="I71" s="8"/>
      <c r="J71" s="8"/>
    </row>
    <row r="72" spans="1:10" s="9" customFormat="1" x14ac:dyDescent="0.3">
      <c r="A72" s="8"/>
      <c r="G72" s="8"/>
      <c r="H72" s="8"/>
      <c r="I72" s="8"/>
      <c r="J72" s="8"/>
    </row>
    <row r="73" spans="1:10" s="9" customFormat="1" x14ac:dyDescent="0.3">
      <c r="A73" s="8"/>
      <c r="G73" s="8"/>
      <c r="H73" s="8"/>
      <c r="I73" s="8"/>
      <c r="J73" s="8"/>
    </row>
    <row r="74" spans="1:10" s="9" customFormat="1" x14ac:dyDescent="0.3">
      <c r="A74" s="8"/>
      <c r="G74" s="8"/>
      <c r="H74" s="8"/>
      <c r="I74" s="8"/>
      <c r="J74" s="8"/>
    </row>
    <row r="75" spans="1:10" s="9" customFormat="1" x14ac:dyDescent="0.3">
      <c r="A75" s="8"/>
      <c r="G75" s="8"/>
      <c r="H75" s="8"/>
      <c r="I75" s="8"/>
      <c r="J75" s="8"/>
    </row>
    <row r="76" spans="1:10" s="9" customFormat="1" x14ac:dyDescent="0.3">
      <c r="A76" s="8"/>
      <c r="G76" s="8"/>
      <c r="H76" s="8"/>
      <c r="I76" s="8"/>
      <c r="J76" s="8"/>
    </row>
    <row r="77" spans="1:10" s="9" customFormat="1" x14ac:dyDescent="0.3">
      <c r="A77" s="8"/>
      <c r="G77" s="8"/>
      <c r="H77" s="8"/>
      <c r="I77" s="8"/>
      <c r="J77" s="8"/>
    </row>
    <row r="78" spans="1:10" s="9" customFormat="1" x14ac:dyDescent="0.3">
      <c r="A78" s="8"/>
      <c r="G78" s="8"/>
      <c r="H78" s="8"/>
      <c r="I78" s="8"/>
      <c r="J78" s="8"/>
    </row>
    <row r="79" spans="1:10" s="9" customFormat="1" x14ac:dyDescent="0.3">
      <c r="A79" s="8"/>
      <c r="G79" s="8"/>
      <c r="H79" s="8"/>
      <c r="I79" s="8"/>
      <c r="J79" s="8"/>
    </row>
  </sheetData>
  <mergeCells count="147">
    <mergeCell ref="D66:J66"/>
    <mergeCell ref="B67:C67"/>
    <mergeCell ref="D67:J67"/>
    <mergeCell ref="B63:C63"/>
    <mergeCell ref="D63:J63"/>
    <mergeCell ref="B64:C64"/>
    <mergeCell ref="D64:J64"/>
    <mergeCell ref="B65:C65"/>
    <mergeCell ref="D65:J65"/>
    <mergeCell ref="B60:C60"/>
    <mergeCell ref="D60:J60"/>
    <mergeCell ref="B61:C61"/>
    <mergeCell ref="D61:J61"/>
    <mergeCell ref="B62:C62"/>
    <mergeCell ref="D62:J62"/>
    <mergeCell ref="C54:J54"/>
    <mergeCell ref="C55:J55"/>
    <mergeCell ref="B58:C58"/>
    <mergeCell ref="D58:J58"/>
    <mergeCell ref="B59:C59"/>
    <mergeCell ref="D59:J59"/>
    <mergeCell ref="B45:D45"/>
    <mergeCell ref="F45:G45"/>
    <mergeCell ref="I45:J45"/>
    <mergeCell ref="B46:G46"/>
    <mergeCell ref="I46:J46"/>
    <mergeCell ref="C53:J53"/>
    <mergeCell ref="B43:D43"/>
    <mergeCell ref="F43:G43"/>
    <mergeCell ref="I43:J43"/>
    <mergeCell ref="B44:D44"/>
    <mergeCell ref="F44:G44"/>
    <mergeCell ref="I44:J44"/>
    <mergeCell ref="B41:D41"/>
    <mergeCell ref="F41:G41"/>
    <mergeCell ref="I41:J41"/>
    <mergeCell ref="B42:D42"/>
    <mergeCell ref="F42:G42"/>
    <mergeCell ref="I42:J42"/>
    <mergeCell ref="B39:D39"/>
    <mergeCell ref="F39:G39"/>
    <mergeCell ref="I39:J39"/>
    <mergeCell ref="B40:D40"/>
    <mergeCell ref="F40:G40"/>
    <mergeCell ref="I40:J40"/>
    <mergeCell ref="B37:D37"/>
    <mergeCell ref="F37:G37"/>
    <mergeCell ref="I37:J37"/>
    <mergeCell ref="B38:D38"/>
    <mergeCell ref="F38:G38"/>
    <mergeCell ref="I38:J38"/>
    <mergeCell ref="B35:D35"/>
    <mergeCell ref="F35:G35"/>
    <mergeCell ref="I35:J35"/>
    <mergeCell ref="B36:D36"/>
    <mergeCell ref="F36:G36"/>
    <mergeCell ref="I36:J36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1:D21"/>
    <mergeCell ref="F21:G21"/>
    <mergeCell ref="I21:J21"/>
    <mergeCell ref="B22:D22"/>
    <mergeCell ref="F22:G22"/>
    <mergeCell ref="I22:J22"/>
    <mergeCell ref="B19:D19"/>
    <mergeCell ref="F19:G19"/>
    <mergeCell ref="I19:J19"/>
    <mergeCell ref="B20:D20"/>
    <mergeCell ref="F20:G20"/>
    <mergeCell ref="I20:J20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B13:D13"/>
    <mergeCell ref="F13:G13"/>
    <mergeCell ref="I13:J13"/>
    <mergeCell ref="B14:D14"/>
    <mergeCell ref="F14:G14"/>
    <mergeCell ref="I14:J14"/>
    <mergeCell ref="B11:D11"/>
    <mergeCell ref="F11:G11"/>
    <mergeCell ref="I11:J11"/>
    <mergeCell ref="B12:D12"/>
    <mergeCell ref="F12:G12"/>
    <mergeCell ref="I12:J12"/>
    <mergeCell ref="A2:J2"/>
    <mergeCell ref="A3:B3"/>
    <mergeCell ref="C3:J3"/>
    <mergeCell ref="A5:J5"/>
    <mergeCell ref="A6:J6"/>
    <mergeCell ref="B9:D9"/>
    <mergeCell ref="F9:G9"/>
    <mergeCell ref="I9:J9"/>
    <mergeCell ref="B10:D10"/>
    <mergeCell ref="F10:G10"/>
    <mergeCell ref="I10:J10"/>
    <mergeCell ref="B7:D7"/>
    <mergeCell ref="F7:G7"/>
    <mergeCell ref="I7:J7"/>
    <mergeCell ref="B8:D8"/>
    <mergeCell ref="F8:G8"/>
    <mergeCell ref="I8:J8"/>
    <mergeCell ref="D4:J4"/>
  </mergeCells>
  <hyperlinks>
    <hyperlink ref="D64" r:id="rId1" xr:uid="{3FCD7F40-96BF-4796-A3B3-4B02DB92A0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7" sqref="H17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1" customFormat="1" ht="15" thickBot="1" x14ac:dyDescent="0.35">
      <c r="A1" s="18" t="s">
        <v>101</v>
      </c>
      <c r="B1" s="189" t="s">
        <v>102</v>
      </c>
      <c r="C1" s="189"/>
      <c r="D1" s="19" t="s">
        <v>103</v>
      </c>
      <c r="E1" s="19" t="s">
        <v>104</v>
      </c>
      <c r="F1" s="19" t="s">
        <v>105</v>
      </c>
      <c r="G1" s="19" t="s">
        <v>6</v>
      </c>
      <c r="H1" s="19" t="s">
        <v>7</v>
      </c>
      <c r="I1" s="19" t="s">
        <v>106</v>
      </c>
      <c r="J1" s="19" t="s">
        <v>8</v>
      </c>
      <c r="K1" s="20" t="s">
        <v>9</v>
      </c>
    </row>
    <row r="2" spans="1:11" s="21" customFormat="1" ht="16.2" thickBot="1" x14ac:dyDescent="0.35">
      <c r="A2" s="190">
        <v>1</v>
      </c>
      <c r="B2" s="192" t="s">
        <v>107</v>
      </c>
      <c r="C2" s="193"/>
      <c r="D2" s="196"/>
      <c r="E2" s="22" t="s">
        <v>108</v>
      </c>
      <c r="F2" s="23" t="s">
        <v>109</v>
      </c>
      <c r="G2" s="24" t="s">
        <v>10</v>
      </c>
      <c r="H2" s="25"/>
      <c r="I2" s="26">
        <v>8189</v>
      </c>
      <c r="J2" s="27">
        <f>I2+I3</f>
        <v>24378</v>
      </c>
      <c r="K2" s="62">
        <f>J2*H2</f>
        <v>0</v>
      </c>
    </row>
    <row r="3" spans="1:11" s="21" customFormat="1" ht="16.2" thickBot="1" x14ac:dyDescent="0.35">
      <c r="A3" s="191"/>
      <c r="B3" s="194"/>
      <c r="C3" s="195"/>
      <c r="D3" s="197"/>
      <c r="E3" s="28" t="s">
        <v>110</v>
      </c>
      <c r="F3" s="29" t="s">
        <v>111</v>
      </c>
      <c r="G3" s="30" t="s">
        <v>10</v>
      </c>
      <c r="H3" s="31"/>
      <c r="I3" s="26">
        <v>16189</v>
      </c>
      <c r="J3" s="32"/>
      <c r="K3" s="63"/>
    </row>
    <row r="4" spans="1:11" s="21" customFormat="1" ht="16.2" thickBot="1" x14ac:dyDescent="0.35">
      <c r="A4" s="198">
        <v>2</v>
      </c>
      <c r="B4" s="199" t="s">
        <v>112</v>
      </c>
      <c r="C4" s="200"/>
      <c r="D4" s="201"/>
      <c r="E4" s="33" t="s">
        <v>113</v>
      </c>
      <c r="F4" s="29" t="s">
        <v>114</v>
      </c>
      <c r="G4" s="34" t="s">
        <v>10</v>
      </c>
      <c r="H4" s="35"/>
      <c r="I4" s="26">
        <v>10750</v>
      </c>
      <c r="J4" s="27">
        <f t="shared" ref="J4" si="0">I4+I5</f>
        <v>27500</v>
      </c>
      <c r="K4" s="62">
        <f t="shared" ref="K4" si="1">J4*H4</f>
        <v>0</v>
      </c>
    </row>
    <row r="5" spans="1:11" s="21" customFormat="1" ht="16.2" thickBot="1" x14ac:dyDescent="0.35">
      <c r="A5" s="190"/>
      <c r="B5" s="192"/>
      <c r="C5" s="193"/>
      <c r="D5" s="196"/>
      <c r="E5" s="36" t="s">
        <v>115</v>
      </c>
      <c r="F5" s="29" t="s">
        <v>116</v>
      </c>
      <c r="G5" s="37" t="s">
        <v>10</v>
      </c>
      <c r="H5" s="38"/>
      <c r="I5" s="26">
        <v>16750</v>
      </c>
      <c r="J5" s="32"/>
      <c r="K5" s="63"/>
    </row>
    <row r="6" spans="1:11" s="21" customFormat="1" ht="16.2" thickBot="1" x14ac:dyDescent="0.35">
      <c r="A6" s="182">
        <v>3</v>
      </c>
      <c r="B6" s="184" t="s">
        <v>117</v>
      </c>
      <c r="C6" s="184"/>
      <c r="D6" s="184"/>
      <c r="E6" s="33" t="s">
        <v>118</v>
      </c>
      <c r="F6" s="29" t="s">
        <v>119</v>
      </c>
      <c r="G6" s="39" t="s">
        <v>10</v>
      </c>
      <c r="H6" s="40"/>
      <c r="I6" s="26">
        <f>10115</f>
        <v>10115</v>
      </c>
      <c r="J6" s="27">
        <f t="shared" ref="J6" si="2">I6+I7</f>
        <v>36400</v>
      </c>
      <c r="K6" s="62">
        <f t="shared" ref="K6" si="3">J6*H6</f>
        <v>0</v>
      </c>
    </row>
    <row r="7" spans="1:11" s="21" customFormat="1" ht="16.2" thickBot="1" x14ac:dyDescent="0.35">
      <c r="A7" s="183"/>
      <c r="B7" s="185"/>
      <c r="C7" s="185"/>
      <c r="D7" s="185"/>
      <c r="E7" s="28" t="s">
        <v>120</v>
      </c>
      <c r="F7" s="29" t="s">
        <v>121</v>
      </c>
      <c r="G7" s="41" t="s">
        <v>10</v>
      </c>
      <c r="H7" s="42"/>
      <c r="I7" s="26">
        <v>26285</v>
      </c>
      <c r="J7" s="32"/>
      <c r="K7" s="63"/>
    </row>
    <row r="8" spans="1:11" s="21" customFormat="1" ht="15" thickBot="1" x14ac:dyDescent="0.3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11" s="21" customFormat="1" ht="16.2" thickBot="1" x14ac:dyDescent="0.35">
      <c r="A9" s="167">
        <v>4</v>
      </c>
      <c r="B9" s="170" t="s">
        <v>122</v>
      </c>
      <c r="C9" s="170"/>
      <c r="D9" s="170"/>
      <c r="E9" s="33" t="s">
        <v>123</v>
      </c>
      <c r="F9" s="33" t="s">
        <v>124</v>
      </c>
      <c r="G9" s="43" t="s">
        <v>10</v>
      </c>
      <c r="H9" s="40"/>
      <c r="I9" s="26">
        <v>23490</v>
      </c>
      <c r="J9" s="173">
        <f>(I9+I10+I11)</f>
        <v>48700</v>
      </c>
      <c r="K9" s="176">
        <f>J9*H9</f>
        <v>0</v>
      </c>
    </row>
    <row r="10" spans="1:11" s="21" customFormat="1" ht="16.2" thickBot="1" x14ac:dyDescent="0.35">
      <c r="A10" s="168"/>
      <c r="B10" s="171"/>
      <c r="C10" s="171"/>
      <c r="D10" s="171"/>
      <c r="E10" s="44" t="s">
        <v>125</v>
      </c>
      <c r="F10" s="33" t="s">
        <v>126</v>
      </c>
      <c r="G10" s="45" t="s">
        <v>10</v>
      </c>
      <c r="H10" s="46"/>
      <c r="I10" s="26">
        <v>19540</v>
      </c>
      <c r="J10" s="174"/>
      <c r="K10" s="177"/>
    </row>
    <row r="11" spans="1:11" s="21" customFormat="1" ht="16.2" thickBot="1" x14ac:dyDescent="0.35">
      <c r="A11" s="169"/>
      <c r="B11" s="172"/>
      <c r="C11" s="172"/>
      <c r="D11" s="172"/>
      <c r="E11" s="28" t="s">
        <v>127</v>
      </c>
      <c r="F11" s="33" t="s">
        <v>128</v>
      </c>
      <c r="G11" s="47" t="s">
        <v>10</v>
      </c>
      <c r="H11" s="42"/>
      <c r="I11" s="26">
        <v>5670</v>
      </c>
      <c r="J11" s="175"/>
      <c r="K11" s="178"/>
    </row>
    <row r="12" spans="1:11" s="21" customFormat="1" ht="16.2" thickBot="1" x14ac:dyDescent="0.35">
      <c r="A12" s="167">
        <v>5</v>
      </c>
      <c r="B12" s="170" t="s">
        <v>129</v>
      </c>
      <c r="C12" s="170"/>
      <c r="D12" s="170"/>
      <c r="E12" s="33" t="s">
        <v>130</v>
      </c>
      <c r="F12" s="33" t="s">
        <v>131</v>
      </c>
      <c r="G12" s="43" t="s">
        <v>10</v>
      </c>
      <c r="H12" s="40"/>
      <c r="I12" s="26">
        <v>27000</v>
      </c>
      <c r="J12" s="173">
        <f t="shared" ref="J12" si="4">(I12+I13+I14)</f>
        <v>54300</v>
      </c>
      <c r="K12" s="176">
        <f>J12*H12</f>
        <v>0</v>
      </c>
    </row>
    <row r="13" spans="1:11" s="21" customFormat="1" ht="16.2" thickBot="1" x14ac:dyDescent="0.35">
      <c r="A13" s="168"/>
      <c r="B13" s="171"/>
      <c r="C13" s="171"/>
      <c r="D13" s="171"/>
      <c r="E13" s="44" t="s">
        <v>132</v>
      </c>
      <c r="F13" s="33" t="s">
        <v>133</v>
      </c>
      <c r="G13" s="45" t="s">
        <v>10</v>
      </c>
      <c r="H13" s="46"/>
      <c r="I13" s="26">
        <v>21630</v>
      </c>
      <c r="J13" s="174"/>
      <c r="K13" s="177"/>
    </row>
    <row r="14" spans="1:11" s="21" customFormat="1" ht="16.2" thickBot="1" x14ac:dyDescent="0.35">
      <c r="A14" s="169"/>
      <c r="B14" s="172"/>
      <c r="C14" s="172"/>
      <c r="D14" s="172"/>
      <c r="E14" s="28" t="s">
        <v>127</v>
      </c>
      <c r="F14" s="33" t="s">
        <v>134</v>
      </c>
      <c r="G14" s="47" t="s">
        <v>10</v>
      </c>
      <c r="H14" s="42"/>
      <c r="I14" s="26">
        <v>5670</v>
      </c>
      <c r="J14" s="175"/>
      <c r="K14" s="178"/>
    </row>
    <row r="15" spans="1:11" s="21" customFormat="1" ht="16.2" thickBot="1" x14ac:dyDescent="0.35">
      <c r="A15" s="167">
        <v>6</v>
      </c>
      <c r="B15" s="170" t="s">
        <v>135</v>
      </c>
      <c r="C15" s="170"/>
      <c r="D15" s="170"/>
      <c r="E15" s="33" t="s">
        <v>136</v>
      </c>
      <c r="F15" s="33" t="s">
        <v>137</v>
      </c>
      <c r="G15" s="43" t="s">
        <v>10</v>
      </c>
      <c r="H15" s="40">
        <v>3</v>
      </c>
      <c r="I15" s="26">
        <v>23700</v>
      </c>
      <c r="J15" s="173">
        <f t="shared" ref="J15" si="5">(I15+I16+I17)</f>
        <v>81300</v>
      </c>
      <c r="K15" s="176">
        <f t="shared" ref="K15:K18" si="6">J15*H15</f>
        <v>243900</v>
      </c>
    </row>
    <row r="16" spans="1:11" s="21" customFormat="1" ht="16.2" thickBot="1" x14ac:dyDescent="0.35">
      <c r="A16" s="168"/>
      <c r="B16" s="171"/>
      <c r="C16" s="171"/>
      <c r="D16" s="171"/>
      <c r="E16" s="44" t="s">
        <v>138</v>
      </c>
      <c r="F16" s="33" t="s">
        <v>139</v>
      </c>
      <c r="G16" s="45" t="s">
        <v>10</v>
      </c>
      <c r="H16" s="46">
        <v>3</v>
      </c>
      <c r="I16" s="26">
        <v>51930</v>
      </c>
      <c r="J16" s="174"/>
      <c r="K16" s="177"/>
    </row>
    <row r="17" spans="1:11" s="21" customFormat="1" ht="16.2" thickBot="1" x14ac:dyDescent="0.35">
      <c r="A17" s="169"/>
      <c r="B17" s="172"/>
      <c r="C17" s="172"/>
      <c r="D17" s="172"/>
      <c r="E17" s="28" t="s">
        <v>127</v>
      </c>
      <c r="F17" s="33" t="s">
        <v>140</v>
      </c>
      <c r="G17" s="47" t="s">
        <v>10</v>
      </c>
      <c r="H17" s="42">
        <v>3</v>
      </c>
      <c r="I17" s="26">
        <v>5670</v>
      </c>
      <c r="J17" s="175"/>
      <c r="K17" s="178"/>
    </row>
    <row r="18" spans="1:11" s="21" customFormat="1" ht="16.2" thickBot="1" x14ac:dyDescent="0.35">
      <c r="A18" s="167">
        <v>7</v>
      </c>
      <c r="B18" s="170" t="s">
        <v>141</v>
      </c>
      <c r="C18" s="170"/>
      <c r="D18" s="170"/>
      <c r="E18" s="33" t="s">
        <v>142</v>
      </c>
      <c r="F18" s="33" t="s">
        <v>143</v>
      </c>
      <c r="G18" s="43" t="s">
        <v>10</v>
      </c>
      <c r="H18" s="40"/>
      <c r="I18" s="26">
        <v>26730</v>
      </c>
      <c r="J18" s="173">
        <f t="shared" ref="J18" si="7">(I18+I19+I20)</f>
        <v>95900</v>
      </c>
      <c r="K18" s="176">
        <f t="shared" si="6"/>
        <v>0</v>
      </c>
    </row>
    <row r="19" spans="1:11" s="21" customFormat="1" ht="16.2" thickBot="1" x14ac:dyDescent="0.35">
      <c r="A19" s="168"/>
      <c r="B19" s="171"/>
      <c r="C19" s="171"/>
      <c r="D19" s="171"/>
      <c r="E19" s="44" t="s">
        <v>144</v>
      </c>
      <c r="F19" s="33" t="s">
        <v>145</v>
      </c>
      <c r="G19" s="45" t="s">
        <v>10</v>
      </c>
      <c r="H19" s="46"/>
      <c r="I19" s="26">
        <v>63500</v>
      </c>
      <c r="J19" s="174"/>
      <c r="K19" s="177"/>
    </row>
    <row r="20" spans="1:11" s="21" customFormat="1" ht="16.2" thickBot="1" x14ac:dyDescent="0.35">
      <c r="A20" s="169"/>
      <c r="B20" s="172"/>
      <c r="C20" s="172"/>
      <c r="D20" s="172"/>
      <c r="E20" s="28" t="s">
        <v>127</v>
      </c>
      <c r="F20" s="33" t="s">
        <v>146</v>
      </c>
      <c r="G20" s="47" t="s">
        <v>10</v>
      </c>
      <c r="H20" s="42"/>
      <c r="I20" s="26">
        <v>5670</v>
      </c>
      <c r="J20" s="175"/>
      <c r="K20" s="178"/>
    </row>
    <row r="21" spans="1:11" s="21" customFormat="1" x14ac:dyDescent="0.3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 s="21" customFormat="1" x14ac:dyDescent="0.3">
      <c r="A22" s="48" t="s">
        <v>147</v>
      </c>
      <c r="B22" s="163" t="s">
        <v>148</v>
      </c>
      <c r="C22" s="164"/>
      <c r="D22" s="49"/>
      <c r="E22" s="49"/>
      <c r="F22" s="49"/>
      <c r="G22" s="50"/>
      <c r="H22" s="51"/>
      <c r="I22" s="51"/>
      <c r="J22" s="51"/>
      <c r="K22" s="52">
        <f>SUM(K2:K20)</f>
        <v>243900</v>
      </c>
    </row>
    <row r="23" spans="1:11" s="21" customFormat="1" x14ac:dyDescent="0.3">
      <c r="A23" s="53" t="s">
        <v>149</v>
      </c>
      <c r="B23" s="54"/>
      <c r="C23" s="55" t="s">
        <v>150</v>
      </c>
      <c r="D23" s="55"/>
      <c r="E23" s="55"/>
      <c r="F23" s="55"/>
      <c r="G23" s="50"/>
      <c r="H23" s="51"/>
      <c r="I23" s="51"/>
      <c r="J23" s="56">
        <v>0.28000000000000003</v>
      </c>
      <c r="K23" s="57">
        <f>K22*J23</f>
        <v>68292</v>
      </c>
    </row>
    <row r="24" spans="1:11" s="21" customFormat="1" ht="15" thickBot="1" x14ac:dyDescent="0.35">
      <c r="A24" s="58" t="s">
        <v>151</v>
      </c>
      <c r="B24" s="165" t="s">
        <v>152</v>
      </c>
      <c r="C24" s="166"/>
      <c r="D24" s="59">
        <f>D2+D4+D6+D9+D12+D15+D18</f>
        <v>0</v>
      </c>
      <c r="E24" s="59"/>
      <c r="F24" s="59"/>
      <c r="G24" s="60"/>
      <c r="H24" s="31">
        <f>H2+H3+H4+H5+H6+H7+H9+H10+H11+H12+H13+H14+H15+H16+H17+H18+H19+H20</f>
        <v>9</v>
      </c>
      <c r="I24" s="31"/>
      <c r="J24" s="31"/>
      <c r="K24" s="61">
        <f>K23+K22</f>
        <v>312192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 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2024-10-05T05:01:38Z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