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735" activeTab="2"/>
  </bookViews>
  <sheets>
    <sheet name="Summary" sheetId="3" r:id="rId1"/>
    <sheet name="HS" sheetId="1" r:id="rId2"/>
    <sheet name="LS" sheetId="2" r:id="rId3"/>
    <sheet name="TERMS AND CONDITIONS" sheetId="4" r:id="rId4"/>
  </sheets>
  <definedNames>
    <definedName name="_xlnm.Print_Area" localSheetId="1">HS!$A$1:$F$36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3" l="1"/>
  <c r="D10" i="3"/>
  <c r="F20" i="1"/>
  <c r="F21" i="1"/>
  <c r="F22" i="1"/>
  <c r="F23" i="1"/>
  <c r="F24" i="1"/>
  <c r="F25" i="1"/>
  <c r="F26" i="1"/>
  <c r="F27" i="1"/>
  <c r="F28" i="1"/>
  <c r="F14" i="1"/>
  <c r="F15" i="1"/>
  <c r="F16" i="1"/>
  <c r="F13" i="1"/>
  <c r="G60" i="2" l="1"/>
  <c r="G45" i="2"/>
  <c r="G46" i="2"/>
  <c r="G47" i="2"/>
  <c r="G48" i="2"/>
  <c r="G55" i="2" l="1"/>
  <c r="G56" i="2"/>
  <c r="G63" i="2" l="1"/>
  <c r="G62" i="2"/>
  <c r="G61" i="2"/>
  <c r="G59" i="2"/>
  <c r="G58" i="2"/>
  <c r="G57" i="2"/>
  <c r="G53" i="2"/>
  <c r="G52" i="2"/>
  <c r="G51" i="2"/>
  <c r="G50" i="2"/>
  <c r="G49" i="2"/>
  <c r="G44" i="2"/>
  <c r="G43" i="2"/>
  <c r="G42" i="2"/>
  <c r="G41" i="2"/>
  <c r="G40" i="2"/>
  <c r="G38" i="2"/>
  <c r="G37" i="2"/>
  <c r="G36" i="2"/>
  <c r="G35" i="2"/>
  <c r="G34" i="2"/>
  <c r="G32" i="2"/>
  <c r="G31" i="2"/>
  <c r="G30" i="2"/>
  <c r="G28" i="2"/>
  <c r="G26" i="2"/>
  <c r="G25" i="2"/>
  <c r="G24" i="2"/>
  <c r="G23" i="2"/>
  <c r="G22" i="2"/>
  <c r="G21" i="2"/>
  <c r="G20" i="2"/>
  <c r="G19" i="2"/>
  <c r="G18" i="2"/>
  <c r="G13" i="2"/>
  <c r="G14" i="2"/>
  <c r="G15" i="2"/>
  <c r="F19" i="1"/>
  <c r="F33" i="1" s="1"/>
  <c r="F30" i="1"/>
  <c r="F32" i="1"/>
  <c r="F34" i="1" l="1"/>
  <c r="F35" i="1" s="1"/>
  <c r="G12" i="2"/>
  <c r="G64" i="2" l="1"/>
  <c r="C12" i="3" s="1"/>
  <c r="G65" i="2" l="1"/>
  <c r="G66" i="2" s="1"/>
  <c r="D12" i="3"/>
  <c r="E12" i="3" s="1"/>
  <c r="C10" i="3" l="1"/>
  <c r="D13" i="3" l="1"/>
  <c r="C13" i="3"/>
  <c r="E13" i="3" l="1"/>
</calcChain>
</file>

<file path=xl/sharedStrings.xml><?xml version="1.0" encoding="utf-8"?>
<sst xmlns="http://schemas.openxmlformats.org/spreadsheetml/2006/main" count="289" uniqueCount="162">
  <si>
    <t>BILL OF QUANTITIES</t>
  </si>
  <si>
    <t xml:space="preserve">HIGH SIDE WORK </t>
  </si>
  <si>
    <t>DETAILS  OF MACHINES</t>
  </si>
  <si>
    <t>UNIT</t>
  </si>
  <si>
    <t>QTY.</t>
  </si>
  <si>
    <t>BASIC RATE</t>
  </si>
  <si>
    <t>AMOUNT</t>
  </si>
  <si>
    <t>Nos.</t>
  </si>
  <si>
    <t>Sub Total</t>
  </si>
  <si>
    <t>Total (High Side)</t>
  </si>
  <si>
    <t xml:space="preserve">LOW SIDE WORK </t>
  </si>
  <si>
    <t xml:space="preserve">Sr. No. </t>
  </si>
  <si>
    <t xml:space="preserve">Description </t>
  </si>
  <si>
    <t>Unit</t>
  </si>
  <si>
    <t>Rmt</t>
  </si>
  <si>
    <t>A</t>
  </si>
  <si>
    <t>Nos</t>
  </si>
  <si>
    <t>Total Basic Low side for machine installation</t>
  </si>
  <si>
    <t>Total (Low Side)</t>
  </si>
  <si>
    <t>B</t>
  </si>
  <si>
    <t>Daikin Indoor Units</t>
  </si>
  <si>
    <t>Lot</t>
  </si>
  <si>
    <t xml:space="preserve">Standard Installation, Testing &amp; Commissioning Charges for VRV Indoor Units </t>
  </si>
  <si>
    <t>Refrigerant Piping with Rubber Nitrile insulation</t>
  </si>
  <si>
    <t>C</t>
  </si>
  <si>
    <t>E</t>
  </si>
  <si>
    <t>Transportation of spares and materials</t>
  </si>
  <si>
    <t>F</t>
  </si>
  <si>
    <t>G</t>
  </si>
  <si>
    <t>Daikin Outdoor Units</t>
  </si>
  <si>
    <t>Supply and Installation of Daikin VRV Airconditioners</t>
  </si>
  <si>
    <t>H</t>
  </si>
  <si>
    <t>Kg's</t>
  </si>
  <si>
    <t>I</t>
  </si>
  <si>
    <t>Additional Refrigerant Charging as per copper length.</t>
  </si>
  <si>
    <t xml:space="preserve">Control Cable : </t>
  </si>
  <si>
    <t xml:space="preserve">Drain Pipe : </t>
  </si>
  <si>
    <t xml:space="preserve">Standard Installation Charges for VRV Outdoor Units </t>
  </si>
  <si>
    <t>Company Name</t>
  </si>
  <si>
    <t xml:space="preserve"> Dated </t>
  </si>
  <si>
    <t>D</t>
  </si>
  <si>
    <t>J</t>
  </si>
  <si>
    <t>Supply &amp; Labour charges towards PVC Drain Piping 32mm</t>
  </si>
  <si>
    <t>IDU Refnut Joints</t>
  </si>
  <si>
    <t>Installtion IDU Refnets (Y-Distribution) Joints for Units</t>
  </si>
  <si>
    <t>Note:-</t>
  </si>
  <si>
    <t>The above quotation (Quantity &amp; Numbers) is basis identified ODU &amp; IDU placement</t>
  </si>
  <si>
    <t>Any change in ODU or IDU will result in change of Quotation (Quantity or Numbers) and therefore rates</t>
  </si>
  <si>
    <t>Drain Pump or any item not listed if required will cost extra</t>
  </si>
  <si>
    <t>In case of any additional item not listed above or additional quantity of listed items is required at the time of implimentation will be charged extra post seeking required approvals</t>
  </si>
  <si>
    <t>Any Civil Work is not in our scope. If required will be charged extra</t>
  </si>
  <si>
    <t>Lifting and Shifting if required will be Extra</t>
  </si>
  <si>
    <t>Any additional taxes if applicable will be extra</t>
  </si>
  <si>
    <t>This is Estimated Quotation post site survey, Billing will be as per actuals</t>
  </si>
  <si>
    <t>Supply &amp; Labour Charges towards Copper Piping with Nitrile Insulation for VRV Units</t>
  </si>
  <si>
    <t>Supply &amp; Labour charges towards PVC Drain Piping 40mm</t>
  </si>
  <si>
    <t>Office No. 108 &amp; 109, Devashree Garden Commercial Complex, R.W. Sawant Marg, Above Sheetal Dairy,</t>
  </si>
  <si>
    <t>All Electrical power cables and power points will under the customer scope.</t>
  </si>
  <si>
    <t>SR. NO</t>
  </si>
  <si>
    <t>ITEM</t>
  </si>
  <si>
    <t>BOQ AMOUNT (Rs)</t>
  </si>
  <si>
    <t>BOQ GST (Rs)</t>
  </si>
  <si>
    <t>BOQ AMOUNT WITH GST (Rs)</t>
  </si>
  <si>
    <t>Terms of Payments:</t>
  </si>
  <si>
    <r>
      <rPr>
        <b/>
        <sz val="12"/>
        <color theme="1"/>
        <rFont val="Calibri"/>
        <family val="2"/>
        <scheme val="minor"/>
      </rPr>
      <t xml:space="preserve">High Side </t>
    </r>
    <r>
      <rPr>
        <sz val="12"/>
        <color theme="1"/>
        <rFont val="Calibri"/>
        <family val="2"/>
        <scheme val="minor"/>
      </rPr>
      <t>- 100% Advance with Taxes along with the  Purchase order.</t>
    </r>
  </si>
  <si>
    <r>
      <rPr>
        <b/>
        <sz val="12"/>
        <color theme="1"/>
        <rFont val="Calibri"/>
        <family val="2"/>
        <scheme val="minor"/>
      </rPr>
      <t>Low Side</t>
    </r>
    <r>
      <rPr>
        <sz val="12"/>
        <color theme="1"/>
        <rFont val="Calibri"/>
        <family val="2"/>
        <scheme val="minor"/>
      </rPr>
      <t xml:space="preserve"> - 50% Advance with Taxes along with work order</t>
    </r>
  </si>
  <si>
    <t xml:space="preserve">                 30% with Taxes against after delivery of material  </t>
  </si>
  <si>
    <t xml:space="preserve">                 20% with Taxes against after completion of work.</t>
  </si>
  <si>
    <t>HIGH SIDE</t>
  </si>
  <si>
    <t>LOW SIDE</t>
  </si>
  <si>
    <t>TOTAL HIGH SIDE</t>
  </si>
  <si>
    <t>TOTAL LOW SIDE</t>
  </si>
  <si>
    <t>TOTAL HIGH SIDE + LOW SIDE</t>
  </si>
  <si>
    <t>AEON AIRCONDITIONING SOLUTIONS</t>
  </si>
  <si>
    <t>Complete Airconditioning solutions.</t>
  </si>
  <si>
    <t>Supply of Daikin Make VRV Hi Wall AC Indoor Unit 1.08 TR - FXAQ32ARVE6</t>
  </si>
  <si>
    <t>Lifting Shifting VRV ODU &amp; IDU on all floors</t>
  </si>
  <si>
    <t>We have not consider Linear Grill and Collar Damper in Quotation</t>
  </si>
  <si>
    <t>K</t>
  </si>
  <si>
    <t>L</t>
  </si>
  <si>
    <t>M</t>
  </si>
  <si>
    <t>N</t>
  </si>
  <si>
    <t>Rutu Park, Thane - 4000601, Maharashtra. Email: services@aeonacsolutions.com / projects@aeonacsolutions.com  Mob. No. - 9322334106 / 9322334108</t>
  </si>
  <si>
    <t>Supply of Daikin Make VRV Hi Wall AC Indoor Unit 0.8 TR - FXAQ25ARVE6</t>
  </si>
  <si>
    <t>Supply of Daikin Make VRV Cassette AC Indoor Unit 1.6 TR - FXFSQ50ARV16</t>
  </si>
  <si>
    <t>Indoor Drain Pump for Hi Wall</t>
  </si>
  <si>
    <t>Sqft</t>
  </si>
  <si>
    <t>Supply and Installation of fire rated Canvass Connection for Fresh Air Fan</t>
  </si>
  <si>
    <t>Supply and Installation and testing of Mild steel air Louvered with Bird Screen</t>
  </si>
  <si>
    <t>O</t>
  </si>
  <si>
    <t>P</t>
  </si>
  <si>
    <t>Q</t>
  </si>
  <si>
    <t xml:space="preserve"> </t>
  </si>
  <si>
    <t>Supply &amp; Installation of Rectangular Ducting for Fresh Air with clamp supports etc.</t>
  </si>
  <si>
    <t>Supply &amp; Installation of Flexible Ducting Dia 100mm</t>
  </si>
  <si>
    <t xml:space="preserve">Supply &amp; Installation charges towards Installation of Fresh Air Fan 350 CFM </t>
  </si>
  <si>
    <t>Methodex System Pvt Ltd</t>
  </si>
  <si>
    <t>Site Address: - NMMT Sports Complex, sector-12, Vashi, Navi Mumbai.</t>
  </si>
  <si>
    <t>1</t>
  </si>
  <si>
    <t>2</t>
  </si>
  <si>
    <t>3</t>
  </si>
  <si>
    <t>4</t>
  </si>
  <si>
    <t>5</t>
  </si>
  <si>
    <t>Supply of Daikin Make VRV Cassette AC Indoor Unit 2.66 TR - FXFSQ80ARV16</t>
  </si>
  <si>
    <t>6</t>
  </si>
  <si>
    <t>7</t>
  </si>
  <si>
    <t>8</t>
  </si>
  <si>
    <t>Supply of Daikin Make VRV Cassette AC Indoor Unit 2.08 TR - FXFSQ63ARV16</t>
  </si>
  <si>
    <t>Supply of Daikin Make VRV Hi Wall AC Indoor Unit 2.08 TR - FXAQ63ARVE6</t>
  </si>
  <si>
    <t>Supply of Daikin Make VRV  AC Indoor Mid-Static Ductable Unit 2.66 TR - FXMQ80ARV36</t>
  </si>
  <si>
    <t>Supply of Daikin Make VRV Hi Wall AC Indoor Unit 1.33 TR - FXAQ40ARVE6</t>
  </si>
  <si>
    <t xml:space="preserve">Daikin VRV  ODU Connection Kit </t>
  </si>
  <si>
    <t>Daikin VRV AC unit Wireless Handset - Model - BRC4M150W16</t>
  </si>
  <si>
    <t>12</t>
  </si>
  <si>
    <t>13</t>
  </si>
  <si>
    <t>Supply &amp; Labour towards Power Cable betweem IDU to ODU 4 Core 2.5 Sqmm</t>
  </si>
  <si>
    <t>Supply &amp; Labour charges towards PVC Drain Piping 25mm</t>
  </si>
  <si>
    <t>Timer with Relay (Server Room)</t>
  </si>
  <si>
    <t xml:space="preserve">Supply &amp; Installation charges towards Installation of Fresh Air Fan 100 CFM </t>
  </si>
  <si>
    <t xml:space="preserve">Supply &amp; Installation charges towards Installation of Fresh Air Fan 300 CFM </t>
  </si>
  <si>
    <t>Supply and Installation of Canvass Connection for Ductable unit</t>
  </si>
  <si>
    <t xml:space="preserve">Round Diffuser with Butterfly Damper 200 Dia </t>
  </si>
  <si>
    <t>Supply of Daikin Make 32 HP VRV Outdoor Unit Top Discharge - RXQ32ARY6</t>
  </si>
  <si>
    <t>Supply of Daikin Make 28 HP VRV Outdoor Unit Top Discharge - RXQ28ARY6</t>
  </si>
  <si>
    <t>Supply of Daikin Make 26 HP VRV Outdoor Unit Top Discharge - RXQ26ARY6</t>
  </si>
  <si>
    <t>Supply of Daikin Make 4 HP VRV Outdoor Unit Side Discharge - RXMQ4BRV16</t>
  </si>
  <si>
    <t>GST 18%</t>
  </si>
  <si>
    <t xml:space="preserve">Labour charges towards Installation of VRV Cassette AC Indoor Unit 2.66 TR </t>
  </si>
  <si>
    <t xml:space="preserve">Labour charges towards Installation of VRV Cassette AC Indoor Unit 2.08 TR </t>
  </si>
  <si>
    <t xml:space="preserve">Labour charges towards Installation of  VRV Cassette AC Indoor Unit 1.6 TR </t>
  </si>
  <si>
    <t>Labour charges towards Installation of  VRV Hi Wall AC Indoor Unit 1.08 TR</t>
  </si>
  <si>
    <t xml:space="preserve">Labour charges towards Installation of  VRV Hi Wall AC Indoor Unit 2.08 TR </t>
  </si>
  <si>
    <t xml:space="preserve">Labour charges towards Installation of  VRV  AC Indoor Mid-Static Ductable Unit 2.66 TR </t>
  </si>
  <si>
    <t xml:space="preserve">Labour charges towards Installation of  VRV Hi Wall AC Indoor Unit 1.33 TR </t>
  </si>
  <si>
    <t xml:space="preserve">Labour charges towards Installation of  VRV Hi Wall AC Indoor Unit 0.8 TR </t>
  </si>
  <si>
    <t>Supply &amp; Installation of Oval Ducting for Ductable</t>
  </si>
  <si>
    <t>Scaffolding</t>
  </si>
  <si>
    <t xml:space="preserve">Supply &amp; Labour towards Communication Cable betweem IDU to ODU 2 Core 1.0 Sqmm with conduits </t>
  </si>
  <si>
    <t>Supply &amp; Labour towards Communication Cable betweem IDU to ODU 3 Core 1.5 Sqmm with conduits</t>
  </si>
  <si>
    <t>G.I cable tray</t>
  </si>
  <si>
    <t>300 mm width X 50 mm depth X 1.6 mm thickness</t>
  </si>
  <si>
    <t>150 mm width X 50 mm depth X 1.6 mm thickness</t>
  </si>
  <si>
    <t xml:space="preserve">Supply &amp; Installation charges towards Installation of Fresh Air Fan 250 CFM </t>
  </si>
  <si>
    <r>
      <t xml:space="preserve">Supply &amp; Fixing of </t>
    </r>
    <r>
      <rPr>
        <b/>
        <sz val="12"/>
        <color theme="1"/>
        <rFont val="Calibri"/>
        <family val="2"/>
        <scheme val="minor"/>
      </rPr>
      <t>Nitrile Rubber Insulation</t>
    </r>
    <r>
      <rPr>
        <sz val="12"/>
        <color theme="1"/>
        <rFont val="Calibri"/>
        <family val="2"/>
        <scheme val="minor"/>
      </rPr>
      <t xml:space="preserve"> -13 mm thick</t>
    </r>
  </si>
  <si>
    <r>
      <t xml:space="preserve">Supply &amp; Fixing of </t>
    </r>
    <r>
      <rPr>
        <b/>
        <sz val="12"/>
        <color theme="1"/>
        <rFont val="Calibri"/>
        <family val="2"/>
        <scheme val="minor"/>
      </rPr>
      <t>Nitrile Rubber Insulation</t>
    </r>
    <r>
      <rPr>
        <sz val="12"/>
        <color theme="1"/>
        <rFont val="Calibri"/>
        <family val="2"/>
        <scheme val="minor"/>
      </rPr>
      <t xml:space="preserve"> -6 mm thick</t>
    </r>
  </si>
  <si>
    <t>Mtrs</t>
  </si>
  <si>
    <r>
      <t xml:space="preserve">Supply &amp; Fixing of </t>
    </r>
    <r>
      <rPr>
        <b/>
        <sz val="12"/>
        <color theme="1"/>
        <rFont val="Calibri"/>
        <family val="2"/>
        <scheme val="minor"/>
      </rPr>
      <t>Acoustic insulation</t>
    </r>
    <r>
      <rPr>
        <sz val="12"/>
        <color theme="1"/>
        <rFont val="Calibri"/>
        <family val="2"/>
        <scheme val="minor"/>
      </rPr>
      <t xml:space="preserve"> for Supply air duct with the thickness of 10mm self adhesive. For Supply air mouth piece up to 1.5 Mtr distance.</t>
    </r>
  </si>
  <si>
    <t>Fabrication of Outdoor Unit Platform for VRV</t>
  </si>
  <si>
    <t>Platform type stand of Outdoor unit</t>
  </si>
  <si>
    <t>Mahtadi Charges</t>
  </si>
  <si>
    <t>28.03.2026</t>
  </si>
  <si>
    <t>28.06.2026</t>
  </si>
  <si>
    <t>Central Rremote Controller</t>
  </si>
  <si>
    <t>Labour charges towards Installation of Daikin Make 32 HP VRV Outdoor Unit Top Discharge</t>
  </si>
  <si>
    <t xml:space="preserve">Labour charges towards Installation of Daikin Make 28 HP VRV Outdoor Unit Top Discharge </t>
  </si>
  <si>
    <t xml:space="preserve">Labour charges towards Installation of Daikin Make 26 HP VRV Outdoor Unit Top Discharge </t>
  </si>
  <si>
    <t xml:space="preserve">Labour charges towards Installation of Daikin Make 4 HP VRV Outdoor Unit Top Discharge </t>
  </si>
  <si>
    <t>Ducting &amp; fans</t>
  </si>
  <si>
    <t>9</t>
  </si>
  <si>
    <t>10</t>
  </si>
  <si>
    <t>11</t>
  </si>
  <si>
    <t>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</si>
</sst>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 * #,##0.00_ ;_ * \-#,##0.00_ ;_ * &quot;-&quot;??_ ;_ @_ "/>
    <numFmt numFmtId="164" formatCode="#,##0.00;[Red]#,##0.00"/>
    <numFmt numFmtId="165" formatCode="_(* #,##0.00_);_(* \(#,##0.00\);_(* &quot;-&quot;??_);_(@_)"/>
    <numFmt numFmtId="166" formatCode="&quot;₹&quot;\ #,##0.00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rgb="FF002060"/>
      <name val="Arial"/>
      <family val="2"/>
    </font>
    <font>
      <b/>
      <sz val="14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indexed="8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</font>
    <font>
      <sz val="12"/>
      <name val="Calibri"/>
      <family val="2"/>
    </font>
    <font>
      <b/>
      <sz val="12"/>
      <color rgb="FF000000"/>
      <name val="Calibri"/>
      <family val="2"/>
    </font>
    <font>
      <sz val="14"/>
      <color theme="1"/>
      <name val="Calibri"/>
      <family val="2"/>
      <scheme val="minor"/>
    </font>
    <font>
      <sz val="20"/>
      <color rgb="FF002060"/>
      <name val="Brush Script MT"/>
      <family val="4"/>
    </font>
    <font>
      <sz val="10"/>
      <color rgb="FF002060"/>
      <name val="Arial"/>
      <family val="2"/>
    </font>
    <font>
      <b/>
      <sz val="11"/>
      <name val="Calibri"/>
      <family val="2"/>
      <scheme val="minor"/>
    </font>
    <font>
      <sz val="9"/>
      <color rgb="FF002060"/>
      <name val="Arial"/>
      <family val="2"/>
    </font>
    <font>
      <b/>
      <sz val="16"/>
      <color rgb="FF002060"/>
      <name val="Arial"/>
      <family val="2"/>
    </font>
    <font>
      <sz val="16"/>
      <color theme="1"/>
      <name val="Calibri"/>
      <family val="2"/>
      <scheme val="minor"/>
    </font>
    <font>
      <sz val="16"/>
      <color rgb="FF002060"/>
      <name val="Brush Script MT"/>
      <family val="4"/>
    </font>
    <font>
      <sz val="8"/>
      <color rgb="FF00206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/>
  </cellStyleXfs>
  <cellXfs count="232">
    <xf numFmtId="0" fontId="0" fillId="0" borderId="0" xfId="0"/>
    <xf numFmtId="0" fontId="0" fillId="0" borderId="0" xfId="0" applyAlignment="1">
      <alignment vertical="center"/>
    </xf>
    <xf numFmtId="164" fontId="0" fillId="0" borderId="0" xfId="0" applyNumberFormat="1"/>
    <xf numFmtId="0" fontId="0" fillId="0" borderId="0" xfId="1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0" fontId="6" fillId="2" borderId="27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9" fillId="2" borderId="38" xfId="0" applyFont="1" applyFill="1" applyBorder="1" applyAlignment="1">
      <alignment horizontal="center" vertical="center"/>
    </xf>
    <xf numFmtId="0" fontId="9" fillId="2" borderId="42" xfId="0" applyFont="1" applyFill="1" applyBorder="1" applyAlignment="1">
      <alignment horizontal="center" vertical="center"/>
    </xf>
    <xf numFmtId="0" fontId="6" fillId="2" borderId="28" xfId="0" applyFont="1" applyFill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 wrapText="1"/>
    </xf>
    <xf numFmtId="0" fontId="6" fillId="2" borderId="30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166" fontId="13" fillId="0" borderId="12" xfId="1" applyNumberFormat="1" applyFont="1" applyBorder="1" applyAlignment="1">
      <alignment vertical="center"/>
    </xf>
    <xf numFmtId="0" fontId="5" fillId="0" borderId="11" xfId="0" applyFont="1" applyBorder="1" applyAlignment="1">
      <alignment horizontal="center" vertical="center"/>
    </xf>
    <xf numFmtId="166" fontId="5" fillId="0" borderId="12" xfId="0" applyNumberFormat="1" applyFont="1" applyBorder="1" applyAlignment="1">
      <alignment vertical="center" wrapText="1"/>
    </xf>
    <xf numFmtId="0" fontId="17" fillId="0" borderId="18" xfId="0" applyFont="1" applyBorder="1" applyAlignment="1">
      <alignment horizontal="center" vertical="center"/>
    </xf>
    <xf numFmtId="166" fontId="13" fillId="0" borderId="12" xfId="2" applyNumberFormat="1" applyFont="1" applyBorder="1" applyAlignment="1">
      <alignment vertical="center"/>
    </xf>
    <xf numFmtId="0" fontId="17" fillId="0" borderId="31" xfId="0" applyFont="1" applyBorder="1" applyAlignment="1">
      <alignment horizontal="center" vertical="center"/>
    </xf>
    <xf numFmtId="0" fontId="13" fillId="3" borderId="3" xfId="3" applyFont="1" applyFill="1" applyBorder="1" applyAlignment="1">
      <alignment horizontal="center" vertical="center" wrapText="1"/>
    </xf>
    <xf numFmtId="0" fontId="14" fillId="0" borderId="0" xfId="0" applyFont="1"/>
    <xf numFmtId="164" fontId="14" fillId="0" borderId="0" xfId="0" applyNumberFormat="1" applyFont="1"/>
    <xf numFmtId="0" fontId="14" fillId="0" borderId="0" xfId="1" applyNumberFormat="1" applyFont="1" applyAlignment="1">
      <alignment horizontal="center"/>
    </xf>
    <xf numFmtId="2" fontId="14" fillId="0" borderId="0" xfId="0" applyNumberFormat="1" applyFont="1" applyAlignment="1">
      <alignment horizontal="center"/>
    </xf>
    <xf numFmtId="0" fontId="5" fillId="0" borderId="48" xfId="0" applyFont="1" applyBorder="1" applyAlignment="1">
      <alignment horizontal="center" vertical="center" wrapText="1"/>
    </xf>
    <xf numFmtId="0" fontId="18" fillId="0" borderId="0" xfId="0" applyFont="1"/>
    <xf numFmtId="0" fontId="5" fillId="0" borderId="26" xfId="0" applyFont="1" applyBorder="1" applyAlignment="1">
      <alignment horizontal="center" vertical="center" wrapText="1"/>
    </xf>
    <xf numFmtId="0" fontId="5" fillId="0" borderId="42" xfId="0" applyFont="1" applyBorder="1" applyAlignment="1">
      <alignment horizontal="center" vertical="center" wrapText="1"/>
    </xf>
    <xf numFmtId="166" fontId="9" fillId="0" borderId="32" xfId="1" applyNumberFormat="1" applyFont="1" applyFill="1" applyBorder="1" applyAlignment="1">
      <alignment horizontal="right" vertical="center" wrapText="1"/>
    </xf>
    <xf numFmtId="166" fontId="9" fillId="0" borderId="19" xfId="1" applyNumberFormat="1" applyFont="1" applyFill="1" applyBorder="1" applyAlignment="1">
      <alignment horizontal="right" vertical="center" wrapText="1"/>
    </xf>
    <xf numFmtId="166" fontId="9" fillId="0" borderId="33" xfId="1" applyNumberFormat="1" applyFont="1" applyFill="1" applyBorder="1" applyAlignment="1">
      <alignment horizontal="right" vertical="center" wrapText="1"/>
    </xf>
    <xf numFmtId="166" fontId="9" fillId="0" borderId="19" xfId="1" applyNumberFormat="1" applyFont="1" applyFill="1" applyBorder="1" applyAlignment="1">
      <alignment vertical="center" wrapText="1"/>
    </xf>
    <xf numFmtId="166" fontId="9" fillId="0" borderId="33" xfId="1" applyNumberFormat="1" applyFont="1" applyFill="1" applyBorder="1" applyAlignment="1">
      <alignment vertical="center" wrapText="1"/>
    </xf>
    <xf numFmtId="166" fontId="0" fillId="0" borderId="0" xfId="0" applyNumberFormat="1"/>
    <xf numFmtId="0" fontId="5" fillId="0" borderId="38" xfId="0" applyFont="1" applyBorder="1" applyAlignment="1">
      <alignment horizontal="center" vertical="center"/>
    </xf>
    <xf numFmtId="0" fontId="5" fillId="0" borderId="51" xfId="0" applyFont="1" applyBorder="1" applyAlignment="1">
      <alignment vertical="center"/>
    </xf>
    <xf numFmtId="0" fontId="5" fillId="0" borderId="39" xfId="0" applyFont="1" applyBorder="1" applyAlignment="1">
      <alignment vertical="center" wrapText="1"/>
    </xf>
    <xf numFmtId="0" fontId="5" fillId="0" borderId="40" xfId="0" applyFont="1" applyBorder="1" applyAlignment="1">
      <alignment vertical="center" wrapText="1"/>
    </xf>
    <xf numFmtId="0" fontId="17" fillId="0" borderId="58" xfId="0" applyFont="1" applyBorder="1" applyAlignment="1">
      <alignment horizontal="center" vertical="center"/>
    </xf>
    <xf numFmtId="166" fontId="13" fillId="3" borderId="3" xfId="2" applyNumberFormat="1" applyFont="1" applyFill="1" applyBorder="1" applyAlignment="1">
      <alignment vertical="center"/>
    </xf>
    <xf numFmtId="0" fontId="15" fillId="3" borderId="36" xfId="0" applyFont="1" applyFill="1" applyBorder="1" applyAlignment="1">
      <alignment horizontal="center" vertical="center"/>
    </xf>
    <xf numFmtId="1" fontId="16" fillId="3" borderId="3" xfId="0" applyNumberFormat="1" applyFont="1" applyFill="1" applyBorder="1" applyAlignment="1">
      <alignment horizontal="center" vertical="center" wrapText="1"/>
    </xf>
    <xf numFmtId="1" fontId="16" fillId="3" borderId="59" xfId="0" applyNumberFormat="1" applyFont="1" applyFill="1" applyBorder="1" applyAlignment="1">
      <alignment horizontal="center" vertical="center" wrapText="1"/>
    </xf>
    <xf numFmtId="166" fontId="13" fillId="3" borderId="3" xfId="2" applyNumberFormat="1" applyFont="1" applyFill="1" applyBorder="1" applyAlignment="1">
      <alignment vertical="center" wrapText="1"/>
    </xf>
    <xf numFmtId="0" fontId="17" fillId="0" borderId="11" xfId="0" applyFont="1" applyBorder="1" applyAlignment="1">
      <alignment horizontal="center" vertical="center"/>
    </xf>
    <xf numFmtId="0" fontId="14" fillId="3" borderId="3" xfId="0" applyFont="1" applyFill="1" applyBorder="1" applyAlignment="1">
      <alignment vertical="center"/>
    </xf>
    <xf numFmtId="0" fontId="16" fillId="3" borderId="16" xfId="0" applyFont="1" applyFill="1" applyBorder="1" applyAlignment="1">
      <alignment horizontal="center" vertical="center" wrapText="1"/>
    </xf>
    <xf numFmtId="1" fontId="13" fillId="3" borderId="3" xfId="3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/>
    </xf>
    <xf numFmtId="0" fontId="5" fillId="3" borderId="3" xfId="0" applyFont="1" applyFill="1" applyBorder="1" applyAlignment="1">
      <alignment vertical="center" wrapText="1"/>
    </xf>
    <xf numFmtId="166" fontId="5" fillId="3" borderId="3" xfId="0" applyNumberFormat="1" applyFont="1" applyFill="1" applyBorder="1" applyAlignment="1">
      <alignment vertical="center" wrapText="1"/>
    </xf>
    <xf numFmtId="0" fontId="14" fillId="3" borderId="14" xfId="0" applyFont="1" applyFill="1" applyBorder="1" applyAlignment="1">
      <alignment vertical="top"/>
    </xf>
    <xf numFmtId="166" fontId="16" fillId="3" borderId="16" xfId="0" applyNumberFormat="1" applyFont="1" applyFill="1" applyBorder="1" applyAlignment="1">
      <alignment vertical="center"/>
    </xf>
    <xf numFmtId="0" fontId="16" fillId="3" borderId="34" xfId="0" applyFont="1" applyFill="1" applyBorder="1" applyAlignment="1">
      <alignment horizontal="center" vertical="center" wrapText="1"/>
    </xf>
    <xf numFmtId="166" fontId="16" fillId="3" borderId="44" xfId="0" applyNumberFormat="1" applyFont="1" applyFill="1" applyBorder="1" applyAlignment="1">
      <alignment vertical="center"/>
    </xf>
    <xf numFmtId="0" fontId="5" fillId="3" borderId="14" xfId="0" applyFont="1" applyFill="1" applyBorder="1" applyAlignment="1">
      <alignment vertical="top"/>
    </xf>
    <xf numFmtId="0" fontId="4" fillId="3" borderId="3" xfId="0" applyFont="1" applyFill="1" applyBorder="1" applyAlignment="1">
      <alignment vertical="center"/>
    </xf>
    <xf numFmtId="1" fontId="13" fillId="3" borderId="4" xfId="3" applyNumberFormat="1" applyFont="1" applyFill="1" applyBorder="1" applyAlignment="1">
      <alignment horizontal="center" vertical="center" wrapText="1"/>
    </xf>
    <xf numFmtId="166" fontId="13" fillId="3" borderId="4" xfId="2" applyNumberFormat="1" applyFont="1" applyFill="1" applyBorder="1" applyAlignment="1">
      <alignment vertical="center"/>
    </xf>
    <xf numFmtId="0" fontId="13" fillId="3" borderId="1" xfId="0" applyFont="1" applyFill="1" applyBorder="1" applyAlignment="1">
      <alignment vertical="center" wrapText="1"/>
    </xf>
    <xf numFmtId="0" fontId="5" fillId="3" borderId="3" xfId="0" applyFont="1" applyFill="1" applyBorder="1" applyAlignment="1">
      <alignment vertical="center"/>
    </xf>
    <xf numFmtId="0" fontId="16" fillId="3" borderId="4" xfId="3" applyFont="1" applyFill="1" applyBorder="1" applyAlignment="1">
      <alignment vertical="center"/>
    </xf>
    <xf numFmtId="0" fontId="13" fillId="3" borderId="14" xfId="0" applyFont="1" applyFill="1" applyBorder="1" applyAlignment="1">
      <alignment vertical="top"/>
    </xf>
    <xf numFmtId="1" fontId="13" fillId="3" borderId="60" xfId="3" applyNumberFormat="1" applyFont="1" applyFill="1" applyBorder="1" applyAlignment="1">
      <alignment horizontal="center" vertical="center" wrapText="1"/>
    </xf>
    <xf numFmtId="0" fontId="14" fillId="3" borderId="14" xfId="0" applyFont="1" applyFill="1" applyBorder="1"/>
    <xf numFmtId="0" fontId="16" fillId="3" borderId="3" xfId="0" applyFont="1" applyFill="1" applyBorder="1" applyAlignment="1">
      <alignment horizontal="center" vertical="center" wrapText="1"/>
    </xf>
    <xf numFmtId="0" fontId="14" fillId="3" borderId="15" xfId="0" applyFont="1" applyFill="1" applyBorder="1" applyAlignment="1">
      <alignment vertical="center"/>
    </xf>
    <xf numFmtId="0" fontId="14" fillId="3" borderId="3" xfId="0" applyFont="1" applyFill="1" applyBorder="1"/>
    <xf numFmtId="0" fontId="5" fillId="3" borderId="47" xfId="0" applyFont="1" applyFill="1" applyBorder="1" applyAlignment="1">
      <alignment horizontal="left" vertical="center" wrapText="1"/>
    </xf>
    <xf numFmtId="0" fontId="12" fillId="3" borderId="4" xfId="0" applyFont="1" applyFill="1" applyBorder="1" applyAlignment="1">
      <alignment horizontal="center" vertical="center"/>
    </xf>
    <xf numFmtId="165" fontId="13" fillId="3" borderId="10" xfId="2" applyNumberFormat="1" applyFont="1" applyFill="1" applyBorder="1" applyAlignment="1">
      <alignment vertical="center"/>
    </xf>
    <xf numFmtId="0" fontId="14" fillId="3" borderId="2" xfId="0" applyFont="1" applyFill="1" applyBorder="1" applyAlignment="1">
      <alignment vertical="center"/>
    </xf>
    <xf numFmtId="0" fontId="15" fillId="3" borderId="14" xfId="0" applyFont="1" applyFill="1" applyBorder="1" applyAlignment="1">
      <alignment horizontal="center" vertical="center"/>
    </xf>
    <xf numFmtId="166" fontId="16" fillId="3" borderId="17" xfId="0" applyNumberFormat="1" applyFont="1" applyFill="1" applyBorder="1" applyAlignment="1">
      <alignment horizontal="right" vertical="center"/>
    </xf>
    <xf numFmtId="0" fontId="5" fillId="3" borderId="2" xfId="0" applyFont="1" applyFill="1" applyBorder="1" applyAlignment="1">
      <alignment vertical="center" wrapText="1"/>
    </xf>
    <xf numFmtId="0" fontId="12" fillId="3" borderId="3" xfId="0" applyFont="1" applyFill="1" applyBorder="1" applyAlignment="1">
      <alignment horizontal="center" vertical="center"/>
    </xf>
    <xf numFmtId="0" fontId="13" fillId="3" borderId="35" xfId="0" applyFont="1" applyFill="1" applyBorder="1" applyAlignment="1">
      <alignment vertical="center" wrapText="1"/>
    </xf>
    <xf numFmtId="0" fontId="15" fillId="3" borderId="46" xfId="0" applyFont="1" applyFill="1" applyBorder="1" applyAlignment="1">
      <alignment horizontal="center" vertical="center"/>
    </xf>
    <xf numFmtId="0" fontId="24" fillId="0" borderId="0" xfId="0" applyFont="1"/>
    <xf numFmtId="166" fontId="24" fillId="0" borderId="0" xfId="0" applyNumberFormat="1" applyFont="1"/>
    <xf numFmtId="0" fontId="2" fillId="2" borderId="38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0" fontId="5" fillId="5" borderId="28" xfId="0" applyFont="1" applyFill="1" applyBorder="1" applyAlignment="1">
      <alignment horizontal="center" vertical="center"/>
    </xf>
    <xf numFmtId="0" fontId="5" fillId="5" borderId="29" xfId="0" applyFont="1" applyFill="1" applyBorder="1" applyAlignment="1">
      <alignment horizontal="center" vertical="center"/>
    </xf>
    <xf numFmtId="166" fontId="5" fillId="5" borderId="30" xfId="0" applyNumberFormat="1" applyFont="1" applyFill="1" applyBorder="1" applyAlignment="1">
      <alignment horizontal="center"/>
    </xf>
    <xf numFmtId="0" fontId="4" fillId="5" borderId="28" xfId="0" applyFont="1" applyFill="1" applyBorder="1" applyAlignment="1">
      <alignment horizontal="center"/>
    </xf>
    <xf numFmtId="166" fontId="5" fillId="5" borderId="25" xfId="0" applyNumberFormat="1" applyFont="1" applyFill="1" applyBorder="1" applyAlignment="1">
      <alignment horizontal="center"/>
    </xf>
    <xf numFmtId="0" fontId="4" fillId="6" borderId="28" xfId="0" applyFont="1" applyFill="1" applyBorder="1" applyAlignment="1">
      <alignment horizontal="center"/>
    </xf>
    <xf numFmtId="0" fontId="5" fillId="6" borderId="29" xfId="0" applyFont="1" applyFill="1" applyBorder="1" applyAlignment="1">
      <alignment horizontal="center" vertical="center"/>
    </xf>
    <xf numFmtId="166" fontId="5" fillId="6" borderId="19" xfId="0" applyNumberFormat="1" applyFont="1" applyFill="1" applyBorder="1" applyAlignment="1">
      <alignment horizontal="center"/>
    </xf>
    <xf numFmtId="0" fontId="12" fillId="0" borderId="11" xfId="0" quotePrefix="1" applyFont="1" applyBorder="1" applyAlignment="1">
      <alignment horizontal="center" vertical="center"/>
    </xf>
    <xf numFmtId="166" fontId="16" fillId="3" borderId="63" xfId="0" applyNumberFormat="1" applyFont="1" applyFill="1" applyBorder="1" applyAlignment="1">
      <alignment horizontal="right" vertical="center"/>
    </xf>
    <xf numFmtId="0" fontId="13" fillId="3" borderId="3" xfId="0" applyFont="1" applyFill="1" applyBorder="1" applyAlignment="1">
      <alignment vertical="center" wrapText="1"/>
    </xf>
    <xf numFmtId="0" fontId="15" fillId="3" borderId="3" xfId="0" applyFont="1" applyFill="1" applyBorder="1" applyAlignment="1">
      <alignment horizontal="center" vertical="center"/>
    </xf>
    <xf numFmtId="0" fontId="14" fillId="0" borderId="14" xfId="0" applyFont="1" applyBorder="1" applyAlignment="1">
      <alignment vertical="top"/>
    </xf>
    <xf numFmtId="0" fontId="16" fillId="0" borderId="16" xfId="0" applyFont="1" applyBorder="1" applyAlignment="1">
      <alignment horizontal="center" vertical="center" wrapText="1"/>
    </xf>
    <xf numFmtId="0" fontId="15" fillId="0" borderId="36" xfId="0" applyFont="1" applyBorder="1" applyAlignment="1">
      <alignment horizontal="center" vertical="center"/>
    </xf>
    <xf numFmtId="0" fontId="14" fillId="3" borderId="1" xfId="0" applyFont="1" applyFill="1" applyBorder="1" applyAlignment="1">
      <alignment vertical="center"/>
    </xf>
    <xf numFmtId="0" fontId="14" fillId="0" borderId="11" xfId="0" quotePrefix="1" applyFont="1" applyBorder="1" applyAlignment="1">
      <alignment horizontal="center" vertical="center"/>
    </xf>
    <xf numFmtId="166" fontId="16" fillId="3" borderId="64" xfId="0" applyNumberFormat="1" applyFont="1" applyFill="1" applyBorder="1" applyAlignment="1">
      <alignment vertical="center"/>
    </xf>
    <xf numFmtId="0" fontId="4" fillId="3" borderId="65" xfId="0" applyFont="1" applyFill="1" applyBorder="1" applyAlignment="1">
      <alignment vertical="center" wrapText="1"/>
    </xf>
    <xf numFmtId="0" fontId="15" fillId="3" borderId="65" xfId="0" applyFont="1" applyFill="1" applyBorder="1" applyAlignment="1">
      <alignment horizontal="center" vertical="center"/>
    </xf>
    <xf numFmtId="0" fontId="6" fillId="0" borderId="62" xfId="0" applyFont="1" applyBorder="1" applyAlignment="1">
      <alignment horizontal="center" vertical="center"/>
    </xf>
    <xf numFmtId="0" fontId="15" fillId="0" borderId="31" xfId="0" applyFont="1" applyBorder="1" applyAlignment="1">
      <alignment horizontal="center" vertical="center"/>
    </xf>
    <xf numFmtId="0" fontId="14" fillId="3" borderId="14" xfId="0" applyFont="1" applyFill="1" applyBorder="1" applyAlignment="1">
      <alignment vertical="top" wrapText="1"/>
    </xf>
    <xf numFmtId="0" fontId="14" fillId="3" borderId="15" xfId="0" applyFont="1" applyFill="1" applyBorder="1"/>
    <xf numFmtId="0" fontId="23" fillId="0" borderId="5" xfId="0" applyFont="1" applyBorder="1" applyAlignment="1">
      <alignment horizontal="center"/>
    </xf>
    <xf numFmtId="0" fontId="23" fillId="0" borderId="6" xfId="0" applyFont="1" applyBorder="1" applyAlignment="1">
      <alignment horizontal="center"/>
    </xf>
    <xf numFmtId="0" fontId="23" fillId="0" borderId="7" xfId="0" applyFont="1" applyBorder="1" applyAlignment="1">
      <alignment horizontal="center"/>
    </xf>
    <xf numFmtId="0" fontId="25" fillId="0" borderId="8" xfId="0" applyFont="1" applyBorder="1" applyAlignment="1">
      <alignment horizontal="center"/>
    </xf>
    <xf numFmtId="0" fontId="25" fillId="0" borderId="0" xfId="0" applyFont="1" applyAlignment="1">
      <alignment horizontal="center"/>
    </xf>
    <xf numFmtId="0" fontId="25" fillId="0" borderId="37" xfId="0" applyFont="1" applyBorder="1" applyAlignment="1">
      <alignment horizontal="center"/>
    </xf>
    <xf numFmtId="0" fontId="26" fillId="0" borderId="8" xfId="0" applyFont="1" applyBorder="1" applyAlignment="1">
      <alignment horizontal="center"/>
    </xf>
    <xf numFmtId="0" fontId="26" fillId="0" borderId="0" xfId="0" applyFont="1" applyAlignment="1">
      <alignment horizontal="center"/>
    </xf>
    <xf numFmtId="0" fontId="26" fillId="0" borderId="37" xfId="0" applyFont="1" applyBorder="1" applyAlignment="1">
      <alignment horizontal="center"/>
    </xf>
    <xf numFmtId="0" fontId="26" fillId="0" borderId="20" xfId="0" applyFont="1" applyBorder="1" applyAlignment="1">
      <alignment horizontal="center" wrapText="1"/>
    </xf>
    <xf numFmtId="0" fontId="26" fillId="0" borderId="21" xfId="0" applyFont="1" applyBorder="1" applyAlignment="1">
      <alignment horizontal="center" wrapText="1"/>
    </xf>
    <xf numFmtId="0" fontId="26" fillId="0" borderId="22" xfId="0" applyFont="1" applyBorder="1" applyAlignment="1">
      <alignment horizontal="center" wrapText="1"/>
    </xf>
    <xf numFmtId="0" fontId="9" fillId="2" borderId="54" xfId="0" applyFont="1" applyFill="1" applyBorder="1" applyAlignment="1">
      <alignment horizontal="center" vertical="center"/>
    </xf>
    <xf numFmtId="0" fontId="9" fillId="2" borderId="55" xfId="0" applyFont="1" applyFill="1" applyBorder="1" applyAlignment="1">
      <alignment horizontal="center" vertical="center"/>
    </xf>
    <xf numFmtId="0" fontId="9" fillId="2" borderId="56" xfId="0" applyFont="1" applyFill="1" applyBorder="1" applyAlignment="1">
      <alignment horizontal="center" vertical="center"/>
    </xf>
    <xf numFmtId="0" fontId="9" fillId="2" borderId="57" xfId="0" applyFont="1" applyFill="1" applyBorder="1" applyAlignment="1">
      <alignment horizontal="center" vertical="center"/>
    </xf>
    <xf numFmtId="0" fontId="5" fillId="4" borderId="23" xfId="0" applyFont="1" applyFill="1" applyBorder="1" applyAlignment="1">
      <alignment horizontal="center" vertical="center"/>
    </xf>
    <xf numFmtId="0" fontId="5" fillId="4" borderId="24" xfId="0" applyFont="1" applyFill="1" applyBorder="1" applyAlignment="1">
      <alignment horizontal="center" vertical="center"/>
    </xf>
    <xf numFmtId="0" fontId="5" fillId="4" borderId="25" xfId="0" applyFont="1" applyFill="1" applyBorder="1" applyAlignment="1">
      <alignment horizontal="center" vertical="center"/>
    </xf>
    <xf numFmtId="0" fontId="9" fillId="3" borderId="32" xfId="0" applyFont="1" applyFill="1" applyBorder="1" applyAlignment="1">
      <alignment horizontal="center" vertical="center" wrapText="1"/>
    </xf>
    <xf numFmtId="0" fontId="9" fillId="3" borderId="33" xfId="0" applyFont="1" applyFill="1" applyBorder="1" applyAlignment="1">
      <alignment horizontal="center" vertical="center" wrapText="1"/>
    </xf>
    <xf numFmtId="14" fontId="9" fillId="2" borderId="61" xfId="0" applyNumberFormat="1" applyFont="1" applyFill="1" applyBorder="1" applyAlignment="1">
      <alignment horizontal="center" vertical="center"/>
    </xf>
    <xf numFmtId="14" fontId="9" fillId="2" borderId="13" xfId="0" applyNumberFormat="1" applyFont="1" applyFill="1" applyBorder="1" applyAlignment="1">
      <alignment horizontal="center" vertical="center"/>
    </xf>
    <xf numFmtId="0" fontId="7" fillId="0" borderId="23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22" fillId="0" borderId="8" xfId="0" applyFont="1" applyBorder="1" applyAlignment="1">
      <alignment horizontal="center"/>
    </xf>
    <xf numFmtId="0" fontId="22" fillId="0" borderId="0" xfId="0" applyFont="1" applyAlignment="1">
      <alignment horizontal="center"/>
    </xf>
    <xf numFmtId="0" fontId="22" fillId="0" borderId="37" xfId="0" applyFont="1" applyBorder="1" applyAlignment="1">
      <alignment horizontal="center"/>
    </xf>
    <xf numFmtId="0" fontId="22" fillId="0" borderId="20" xfId="0" applyFont="1" applyBorder="1" applyAlignment="1">
      <alignment horizontal="center"/>
    </xf>
    <xf numFmtId="0" fontId="22" fillId="0" borderId="21" xfId="0" applyFont="1" applyBorder="1" applyAlignment="1">
      <alignment horizontal="center"/>
    </xf>
    <xf numFmtId="0" fontId="22" fillId="0" borderId="22" xfId="0" applyFont="1" applyBorder="1" applyAlignment="1">
      <alignment horizontal="center"/>
    </xf>
    <xf numFmtId="0" fontId="18" fillId="0" borderId="32" xfId="0" applyFont="1" applyBorder="1" applyAlignment="1">
      <alignment horizontal="center"/>
    </xf>
    <xf numFmtId="0" fontId="18" fillId="0" borderId="33" xfId="0" applyFont="1" applyBorder="1" applyAlignment="1">
      <alignment horizontal="center"/>
    </xf>
    <xf numFmtId="0" fontId="19" fillId="0" borderId="8" xfId="0" applyFont="1" applyBorder="1" applyAlignment="1">
      <alignment horizontal="center"/>
    </xf>
    <xf numFmtId="0" fontId="19" fillId="0" borderId="0" xfId="0" applyFont="1" applyAlignment="1">
      <alignment horizontal="center"/>
    </xf>
    <xf numFmtId="0" fontId="19" fillId="0" borderId="37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5" fillId="0" borderId="23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21" fillId="0" borderId="28" xfId="0" applyFont="1" applyBorder="1" applyAlignment="1">
      <alignment horizontal="center" vertical="top" wrapText="1"/>
    </xf>
    <xf numFmtId="0" fontId="21" fillId="0" borderId="29" xfId="0" applyFont="1" applyBorder="1" applyAlignment="1">
      <alignment horizontal="center" vertical="top" wrapText="1"/>
    </xf>
    <xf numFmtId="0" fontId="21" fillId="0" borderId="30" xfId="0" applyFont="1" applyBorder="1" applyAlignment="1">
      <alignment horizontal="center" vertical="top" wrapText="1"/>
    </xf>
    <xf numFmtId="0" fontId="6" fillId="0" borderId="23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11" fillId="0" borderId="27" xfId="0" applyFont="1" applyBorder="1" applyAlignment="1">
      <alignment horizontal="left" vertical="center"/>
    </xf>
    <xf numFmtId="0" fontId="11" fillId="0" borderId="13" xfId="0" applyFont="1" applyBorder="1" applyAlignment="1">
      <alignment horizontal="left" vertical="center"/>
    </xf>
    <xf numFmtId="0" fontId="11" fillId="0" borderId="3" xfId="0" applyFont="1" applyBorder="1" applyAlignment="1">
      <alignment horizontal="left" vertical="center"/>
    </xf>
    <xf numFmtId="0" fontId="11" fillId="0" borderId="12" xfId="0" applyFont="1" applyBorder="1" applyAlignment="1">
      <alignment horizontal="left" vertical="center"/>
    </xf>
    <xf numFmtId="0" fontId="10" fillId="2" borderId="28" xfId="0" applyFont="1" applyFill="1" applyBorder="1" applyAlignment="1">
      <alignment horizontal="center" vertical="center" wrapText="1"/>
    </xf>
    <xf numFmtId="0" fontId="10" fillId="2" borderId="29" xfId="0" applyFont="1" applyFill="1" applyBorder="1" applyAlignment="1">
      <alignment horizontal="center" vertical="center" wrapText="1"/>
    </xf>
    <xf numFmtId="0" fontId="10" fillId="2" borderId="30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11" fillId="0" borderId="3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4" fillId="0" borderId="23" xfId="0" applyFont="1" applyBorder="1" applyAlignment="1">
      <alignment horizontal="center" vertical="top" wrapText="1"/>
    </xf>
    <xf numFmtId="0" fontId="4" fillId="0" borderId="24" xfId="0" applyFont="1" applyBorder="1" applyAlignment="1">
      <alignment horizontal="center" vertical="top" wrapText="1"/>
    </xf>
    <xf numFmtId="0" fontId="4" fillId="0" borderId="25" xfId="0" applyFont="1" applyBorder="1" applyAlignment="1">
      <alignment horizontal="center" vertical="top" wrapText="1"/>
    </xf>
    <xf numFmtId="0" fontId="9" fillId="0" borderId="25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top" wrapText="1"/>
    </xf>
    <xf numFmtId="0" fontId="9" fillId="0" borderId="24" xfId="0" applyFont="1" applyBorder="1" applyAlignment="1">
      <alignment horizontal="center" vertical="top" wrapText="1"/>
    </xf>
    <xf numFmtId="0" fontId="9" fillId="0" borderId="25" xfId="0" applyFont="1" applyBorder="1" applyAlignment="1">
      <alignment horizontal="center" vertical="top" wrapText="1"/>
    </xf>
    <xf numFmtId="0" fontId="5" fillId="0" borderId="23" xfId="0" applyFont="1" applyBorder="1" applyAlignment="1">
      <alignment horizontal="center"/>
    </xf>
    <xf numFmtId="0" fontId="5" fillId="0" borderId="24" xfId="0" applyFont="1" applyBorder="1" applyAlignment="1">
      <alignment horizontal="center"/>
    </xf>
    <xf numFmtId="0" fontId="5" fillId="0" borderId="25" xfId="0" applyFont="1" applyBorder="1" applyAlignment="1">
      <alignment horizontal="center"/>
    </xf>
    <xf numFmtId="0" fontId="20" fillId="0" borderId="8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20" fillId="0" borderId="37" xfId="0" applyFont="1" applyBorder="1" applyAlignment="1">
      <alignment horizontal="center"/>
    </xf>
    <xf numFmtId="0" fontId="20" fillId="0" borderId="20" xfId="0" applyFont="1" applyBorder="1" applyAlignment="1">
      <alignment horizontal="center"/>
    </xf>
    <xf numFmtId="0" fontId="20" fillId="0" borderId="21" xfId="0" applyFont="1" applyBorder="1" applyAlignment="1">
      <alignment horizontal="center"/>
    </xf>
    <xf numFmtId="0" fontId="20" fillId="0" borderId="22" xfId="0" applyFont="1" applyBorder="1" applyAlignment="1">
      <alignment horizontal="center"/>
    </xf>
    <xf numFmtId="0" fontId="4" fillId="3" borderId="26" xfId="0" applyFont="1" applyFill="1" applyBorder="1" applyAlignment="1">
      <alignment horizontal="center" vertical="center" wrapText="1"/>
    </xf>
    <xf numFmtId="0" fontId="4" fillId="3" borderId="41" xfId="0" applyFont="1" applyFill="1" applyBorder="1" applyAlignment="1">
      <alignment horizontal="center" vertical="center" wrapText="1"/>
    </xf>
    <xf numFmtId="14" fontId="4" fillId="2" borderId="40" xfId="0" applyNumberFormat="1" applyFont="1" applyFill="1" applyBorder="1" applyAlignment="1">
      <alignment horizontal="center" vertical="center"/>
    </xf>
    <xf numFmtId="0" fontId="4" fillId="2" borderId="43" xfId="0" applyFont="1" applyFill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22" xfId="0" applyBorder="1" applyAlignment="1">
      <alignment horizontal="center"/>
    </xf>
    <xf numFmtId="0" fontId="4" fillId="2" borderId="54" xfId="0" applyFont="1" applyFill="1" applyBorder="1" applyAlignment="1">
      <alignment horizontal="center" vertical="center"/>
    </xf>
    <xf numFmtId="0" fontId="4" fillId="2" borderId="55" xfId="0" applyFont="1" applyFill="1" applyBorder="1" applyAlignment="1">
      <alignment horizontal="center" vertical="center"/>
    </xf>
    <xf numFmtId="0" fontId="4" fillId="2" borderId="56" xfId="0" applyFont="1" applyFill="1" applyBorder="1" applyAlignment="1">
      <alignment horizontal="center" vertical="center"/>
    </xf>
    <xf numFmtId="0" fontId="4" fillId="2" borderId="57" xfId="0" applyFont="1" applyFill="1" applyBorder="1" applyAlignment="1">
      <alignment horizontal="center" vertical="center"/>
    </xf>
    <xf numFmtId="0" fontId="11" fillId="0" borderId="47" xfId="0" applyFont="1" applyBorder="1" applyAlignment="1">
      <alignment horizontal="left" vertical="center"/>
    </xf>
    <xf numFmtId="0" fontId="5" fillId="0" borderId="28" xfId="0" applyFont="1" applyBorder="1" applyAlignment="1">
      <alignment horizontal="center"/>
    </xf>
    <xf numFmtId="0" fontId="5" fillId="0" borderId="29" xfId="0" applyFont="1" applyBorder="1" applyAlignment="1">
      <alignment horizontal="center"/>
    </xf>
    <xf numFmtId="0" fontId="5" fillId="0" borderId="30" xfId="0" applyFont="1" applyBorder="1" applyAlignment="1">
      <alignment horizontal="center"/>
    </xf>
    <xf numFmtId="0" fontId="4" fillId="0" borderId="45" xfId="0" applyFont="1" applyBorder="1" applyAlignment="1">
      <alignment horizontal="center" vertical="top" wrapText="1"/>
    </xf>
    <xf numFmtId="0" fontId="4" fillId="0" borderId="49" xfId="0" applyFont="1" applyBorder="1" applyAlignment="1">
      <alignment horizontal="center" vertical="top" wrapText="1"/>
    </xf>
    <xf numFmtId="0" fontId="4" fillId="0" borderId="50" xfId="0" applyFont="1" applyBorder="1" applyAlignment="1">
      <alignment horizontal="center" vertical="top" wrapText="1"/>
    </xf>
    <xf numFmtId="0" fontId="5" fillId="0" borderId="51" xfId="0" applyFont="1" applyBorder="1" applyAlignment="1">
      <alignment horizontal="left"/>
    </xf>
    <xf numFmtId="0" fontId="5" fillId="0" borderId="52" xfId="0" applyFont="1" applyBorder="1" applyAlignment="1">
      <alignment horizontal="left"/>
    </xf>
    <xf numFmtId="0" fontId="5" fillId="0" borderId="53" xfId="0" applyFont="1" applyBorder="1" applyAlignment="1">
      <alignment horizontal="left"/>
    </xf>
    <xf numFmtId="0" fontId="5" fillId="0" borderId="11" xfId="0" applyFont="1" applyBorder="1" applyAlignment="1">
      <alignment horizontal="center" vertical="center" wrapText="1"/>
    </xf>
    <xf numFmtId="0" fontId="14" fillId="0" borderId="0" xfId="0" applyFont="1" applyAlignment="1">
      <alignment horizontal="left"/>
    </xf>
    <xf numFmtId="0" fontId="14" fillId="0" borderId="37" xfId="0" applyFont="1" applyBorder="1" applyAlignment="1">
      <alignment horizontal="left"/>
    </xf>
    <xf numFmtId="0" fontId="4" fillId="2" borderId="38" xfId="0" applyFont="1" applyFill="1" applyBorder="1" applyAlignment="1">
      <alignment horizontal="center" vertical="center"/>
    </xf>
    <xf numFmtId="0" fontId="14" fillId="0" borderId="7" xfId="0" applyFont="1" applyBorder="1" applyAlignment="1">
      <alignment horizontal="center"/>
    </xf>
    <xf numFmtId="0" fontId="4" fillId="2" borderId="42" xfId="0" applyFont="1" applyFill="1" applyBorder="1" applyAlignment="1">
      <alignment horizontal="center" vertical="center"/>
    </xf>
    <xf numFmtId="0" fontId="14" fillId="0" borderId="22" xfId="0" applyFont="1" applyBorder="1" applyAlignment="1">
      <alignment horizontal="center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15" fillId="0" borderId="31" xfId="0" quotePrefix="1" applyFont="1" applyBorder="1" applyAlignment="1">
      <alignment horizontal="center" vertical="center"/>
    </xf>
    <xf numFmtId="0" fontId="17" fillId="0" borderId="62" xfId="0" applyFont="1" applyBorder="1" applyAlignment="1">
      <alignment horizontal="center" vertical="center"/>
    </xf>
    <xf numFmtId="0" fontId="14" fillId="3" borderId="65" xfId="0" applyFont="1" applyFill="1" applyBorder="1"/>
    <xf numFmtId="0" fontId="16" fillId="3" borderId="65" xfId="0" applyFont="1" applyFill="1" applyBorder="1" applyAlignment="1">
      <alignment horizontal="center" vertical="center" wrapText="1"/>
    </xf>
    <xf numFmtId="1" fontId="13" fillId="3" borderId="65" xfId="3" applyNumberFormat="1" applyFont="1" applyFill="1" applyBorder="1" applyAlignment="1">
      <alignment horizontal="center" vertical="center" wrapText="1"/>
    </xf>
    <xf numFmtId="166" fontId="13" fillId="3" borderId="65" xfId="2" applyNumberFormat="1" applyFont="1" applyFill="1" applyBorder="1" applyAlignment="1">
      <alignment vertical="center"/>
    </xf>
  </cellXfs>
  <cellStyles count="4">
    <cellStyle name="Comma" xfId="1" builtinId="3"/>
    <cellStyle name="Comma 2 2" xfId="2"/>
    <cellStyle name="Normal" xfId="0" builtinId="0"/>
    <cellStyle name="Normal 2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114301</xdr:colOff>
      <xdr:row>0</xdr:row>
      <xdr:rowOff>157070</xdr:rowOff>
    </xdr:from>
    <xdr:to>
      <xdr:col>1</xdr:col>
      <xdr:colOff>647700</xdr:colOff>
      <xdr:row>2</xdr:row>
      <xdr:rowOff>142875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301" y="157070"/>
          <a:ext cx="1000124" cy="52873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404122</xdr:colOff>
      <xdr:row>0</xdr:row>
      <xdr:rowOff>131831</xdr:rowOff>
    </xdr:from>
    <xdr:to>
      <xdr:col>1</xdr:col>
      <xdr:colOff>1408042</xdr:colOff>
      <xdr:row>3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4122" y="131831"/>
          <a:ext cx="1552643" cy="737843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228600</xdr:colOff>
      <xdr:row>0</xdr:row>
      <xdr:rowOff>104775</xdr:rowOff>
    </xdr:from>
    <xdr:to>
      <xdr:col>2</xdr:col>
      <xdr:colOff>1514475</xdr:colOff>
      <xdr:row>2</xdr:row>
      <xdr:rowOff>152400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47675" y="104775"/>
          <a:ext cx="1838325" cy="733425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87313</xdr:colOff>
      <xdr:row>0</xdr:row>
      <xdr:rowOff>127001</xdr:rowOff>
    </xdr:from>
    <xdr:to>
      <xdr:col>2</xdr:col>
      <xdr:colOff>920750</xdr:colOff>
      <xdr:row>3</xdr:row>
      <xdr:rowOff>23814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09563" y="127001"/>
          <a:ext cx="1508125" cy="769938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showGridLines="0" zoomScaleNormal="100" workbookViewId="0">
      <selection activeCell="E13" sqref="E13"/>
    </sheetView>
  </sheetViews>
  <sheetFormatPr defaultColWidth="9.140625" defaultRowHeight="21" x14ac:dyDescent="0.35"/>
  <cols>
    <col min="1" max="1" width="7" style="84" bestFit="1" customWidth="1"/>
    <col min="2" max="2" width="39.42578125" style="84" customWidth="1"/>
    <col min="3" max="3" width="18" style="84" bestFit="1" customWidth="1"/>
    <col min="4" max="4" width="14.42578125" style="84" bestFit="1" customWidth="1"/>
    <col min="5" max="5" width="27.42578125" style="84" bestFit="1" customWidth="1"/>
    <col min="6" max="16384" width="9.140625" style="84"/>
  </cols>
  <sheetData>
    <row r="1" spans="1:5" x14ac:dyDescent="0.35">
      <c r="A1" s="113" t="s">
        <v>73</v>
      </c>
      <c r="B1" s="114"/>
      <c r="C1" s="114"/>
      <c r="D1" s="114"/>
      <c r="E1" s="115"/>
    </row>
    <row r="2" spans="1:5" ht="21.75" x14ac:dyDescent="0.4">
      <c r="A2" s="116" t="s">
        <v>74</v>
      </c>
      <c r="B2" s="117"/>
      <c r="C2" s="117"/>
      <c r="D2" s="117"/>
      <c r="E2" s="118"/>
    </row>
    <row r="3" spans="1:5" x14ac:dyDescent="0.35">
      <c r="A3" s="119" t="s">
        <v>56</v>
      </c>
      <c r="B3" s="120"/>
      <c r="C3" s="120"/>
      <c r="D3" s="120"/>
      <c r="E3" s="121"/>
    </row>
    <row r="4" spans="1:5" ht="30" customHeight="1" thickBot="1" x14ac:dyDescent="0.4">
      <c r="A4" s="122" t="s">
        <v>82</v>
      </c>
      <c r="B4" s="123"/>
      <c r="C4" s="123"/>
      <c r="D4" s="123"/>
      <c r="E4" s="124"/>
    </row>
    <row r="5" spans="1:5" s="31" customFormat="1" ht="18.75" x14ac:dyDescent="0.3">
      <c r="A5" s="132"/>
      <c r="B5" s="7" t="s">
        <v>38</v>
      </c>
      <c r="C5" s="125" t="s">
        <v>39</v>
      </c>
      <c r="D5" s="126"/>
      <c r="E5" s="134" t="s">
        <v>151</v>
      </c>
    </row>
    <row r="6" spans="1:5" s="31" customFormat="1" ht="19.5" thickBot="1" x14ac:dyDescent="0.35">
      <c r="A6" s="133"/>
      <c r="B6" s="8" t="s">
        <v>96</v>
      </c>
      <c r="C6" s="127"/>
      <c r="D6" s="128"/>
      <c r="E6" s="135"/>
    </row>
    <row r="7" spans="1:5" s="31" customFormat="1" ht="19.5" thickBot="1" x14ac:dyDescent="0.35">
      <c r="A7" s="136" t="s">
        <v>97</v>
      </c>
      <c r="B7" s="137"/>
      <c r="C7" s="137"/>
      <c r="D7" s="137"/>
      <c r="E7" s="138"/>
    </row>
    <row r="8" spans="1:5" s="26" customFormat="1" ht="21" customHeight="1" thickBot="1" x14ac:dyDescent="0.3">
      <c r="A8" s="86" t="s">
        <v>58</v>
      </c>
      <c r="B8" s="87" t="s">
        <v>59</v>
      </c>
      <c r="C8" s="88" t="s">
        <v>60</v>
      </c>
      <c r="D8" s="88" t="s">
        <v>61</v>
      </c>
      <c r="E8" s="88" t="s">
        <v>62</v>
      </c>
    </row>
    <row r="9" spans="1:5" s="31" customFormat="1" ht="19.5" thickBot="1" x14ac:dyDescent="0.35">
      <c r="A9" s="129" t="s">
        <v>68</v>
      </c>
      <c r="B9" s="130"/>
      <c r="C9" s="130"/>
      <c r="D9" s="130"/>
      <c r="E9" s="131"/>
    </row>
    <row r="10" spans="1:5" s="31" customFormat="1" ht="19.5" thickBot="1" x14ac:dyDescent="0.35">
      <c r="A10" s="89"/>
      <c r="B10" s="90" t="s">
        <v>70</v>
      </c>
      <c r="C10" s="91">
        <f>HS!F33</f>
        <v>4064245</v>
      </c>
      <c r="D10" s="91">
        <f>C10*0.18</f>
        <v>731564.1</v>
      </c>
      <c r="E10" s="91">
        <f>C10+D10</f>
        <v>4795809.0999999996</v>
      </c>
    </row>
    <row r="11" spans="1:5" s="31" customFormat="1" ht="19.5" thickBot="1" x14ac:dyDescent="0.35">
      <c r="A11" s="129" t="s">
        <v>69</v>
      </c>
      <c r="B11" s="130"/>
      <c r="C11" s="130"/>
      <c r="D11" s="130"/>
      <c r="E11" s="131"/>
    </row>
    <row r="12" spans="1:5" s="31" customFormat="1" ht="19.5" thickBot="1" x14ac:dyDescent="0.35">
      <c r="A12" s="92"/>
      <c r="B12" s="90" t="s">
        <v>71</v>
      </c>
      <c r="C12" s="93">
        <f>LS!G64</f>
        <v>2346045</v>
      </c>
      <c r="D12" s="93">
        <f>C12*0.18</f>
        <v>422288.1</v>
      </c>
      <c r="E12" s="93">
        <f>C12+D12</f>
        <v>2768333.1</v>
      </c>
    </row>
    <row r="13" spans="1:5" s="31" customFormat="1" ht="19.5" thickBot="1" x14ac:dyDescent="0.35">
      <c r="A13" s="94"/>
      <c r="B13" s="95" t="s">
        <v>72</v>
      </c>
      <c r="C13" s="96">
        <f>C12+C10</f>
        <v>6410290</v>
      </c>
      <c r="D13" s="96">
        <f>D12+D10</f>
        <v>1153852.2</v>
      </c>
      <c r="E13" s="96">
        <f>E12+E10</f>
        <v>7564142.1999999993</v>
      </c>
    </row>
    <row r="14" spans="1:5" s="31" customFormat="1" ht="18.75" x14ac:dyDescent="0.3"/>
    <row r="15" spans="1:5" x14ac:dyDescent="0.35">
      <c r="E15" s="85"/>
    </row>
  </sheetData>
  <mergeCells count="10">
    <mergeCell ref="A11:E11"/>
    <mergeCell ref="A9:E9"/>
    <mergeCell ref="A5:A6"/>
    <mergeCell ref="E5:E6"/>
    <mergeCell ref="A7:E7"/>
    <mergeCell ref="A1:E1"/>
    <mergeCell ref="A2:E2"/>
    <mergeCell ref="A3:E3"/>
    <mergeCell ref="A4:E4"/>
    <mergeCell ref="C5:D6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6"/>
  <sheetViews>
    <sheetView showGridLines="0" topLeftCell="A4" zoomScale="92" zoomScaleNormal="92" workbookViewId="0">
      <selection activeCell="A34" sqref="A34:E34"/>
    </sheetView>
  </sheetViews>
  <sheetFormatPr defaultColWidth="9.28515625" defaultRowHeight="15" x14ac:dyDescent="0.25"/>
  <cols>
    <col min="1" max="1" width="8.28515625" customWidth="1"/>
    <col min="2" max="2" width="106.85546875" customWidth="1"/>
    <col min="3" max="3" width="6.42578125" customWidth="1"/>
    <col min="4" max="4" width="9" style="2" customWidth="1"/>
    <col min="5" max="5" width="14.140625" style="3" bestFit="1" customWidth="1"/>
    <col min="6" max="6" width="18.5703125" style="4" bestFit="1" customWidth="1"/>
  </cols>
  <sheetData>
    <row r="1" spans="1:6" ht="26.25" x14ac:dyDescent="0.4">
      <c r="A1" s="139" t="s">
        <v>73</v>
      </c>
      <c r="B1" s="140"/>
      <c r="C1" s="140"/>
      <c r="D1" s="140"/>
      <c r="E1" s="140"/>
      <c r="F1" s="141"/>
    </row>
    <row r="2" spans="1:6" ht="27.75" x14ac:dyDescent="0.5">
      <c r="A2" s="150" t="s">
        <v>74</v>
      </c>
      <c r="B2" s="151"/>
      <c r="C2" s="151"/>
      <c r="D2" s="151"/>
      <c r="E2" s="151"/>
      <c r="F2" s="152"/>
    </row>
    <row r="3" spans="1:6" x14ac:dyDescent="0.25">
      <c r="A3" s="142" t="s">
        <v>56</v>
      </c>
      <c r="B3" s="143"/>
      <c r="C3" s="143"/>
      <c r="D3" s="143"/>
      <c r="E3" s="143"/>
      <c r="F3" s="144"/>
    </row>
    <row r="4" spans="1:6" ht="15.75" thickBot="1" x14ac:dyDescent="0.3">
      <c r="A4" s="145" t="s">
        <v>82</v>
      </c>
      <c r="B4" s="146"/>
      <c r="C4" s="146"/>
      <c r="D4" s="146"/>
      <c r="E4" s="146"/>
      <c r="F4" s="147"/>
    </row>
    <row r="5" spans="1:6" ht="18.75" x14ac:dyDescent="0.25">
      <c r="A5" s="132"/>
      <c r="B5" s="7" t="s">
        <v>38</v>
      </c>
      <c r="C5" s="125" t="s">
        <v>39</v>
      </c>
      <c r="D5" s="126"/>
      <c r="E5" s="134" t="s">
        <v>150</v>
      </c>
      <c r="F5" s="148"/>
    </row>
    <row r="6" spans="1:6" ht="19.5" thickBot="1" x14ac:dyDescent="0.3">
      <c r="A6" s="133"/>
      <c r="B6" s="8" t="s">
        <v>96</v>
      </c>
      <c r="C6" s="127"/>
      <c r="D6" s="128"/>
      <c r="E6" s="135"/>
      <c r="F6" s="149"/>
    </row>
    <row r="7" spans="1:6" ht="16.5" thickBot="1" x14ac:dyDescent="0.3">
      <c r="A7" s="156" t="s">
        <v>97</v>
      </c>
      <c r="B7" s="157"/>
      <c r="C7" s="157"/>
      <c r="D7" s="157"/>
      <c r="E7" s="157"/>
      <c r="F7" s="158"/>
    </row>
    <row r="8" spans="1:6" ht="15.75" thickBot="1" x14ac:dyDescent="0.3">
      <c r="A8" s="153" t="s">
        <v>0</v>
      </c>
      <c r="B8" s="154"/>
      <c r="C8" s="154"/>
      <c r="D8" s="154"/>
      <c r="E8" s="154"/>
      <c r="F8" s="155"/>
    </row>
    <row r="9" spans="1:6" ht="15.75" thickBot="1" x14ac:dyDescent="0.3">
      <c r="A9" s="163" t="s">
        <v>1</v>
      </c>
      <c r="B9" s="164"/>
      <c r="C9" s="164"/>
      <c r="D9" s="164"/>
      <c r="E9" s="164"/>
      <c r="F9" s="165"/>
    </row>
    <row r="10" spans="1:6" ht="16.5" thickBot="1" x14ac:dyDescent="0.3">
      <c r="A10" s="9" t="s">
        <v>11</v>
      </c>
      <c r="B10" s="5" t="s">
        <v>2</v>
      </c>
      <c r="C10" s="5" t="s">
        <v>3</v>
      </c>
      <c r="D10" s="5" t="s">
        <v>4</v>
      </c>
      <c r="E10" s="5" t="s">
        <v>5</v>
      </c>
      <c r="F10" s="6" t="s">
        <v>6</v>
      </c>
    </row>
    <row r="11" spans="1:6" ht="19.5" customHeight="1" thickBot="1" x14ac:dyDescent="0.3">
      <c r="A11" s="166" t="s">
        <v>30</v>
      </c>
      <c r="B11" s="167"/>
      <c r="C11" s="167"/>
      <c r="D11" s="167"/>
      <c r="E11" s="167"/>
      <c r="F11" s="168"/>
    </row>
    <row r="12" spans="1:6" ht="15.75" x14ac:dyDescent="0.25">
      <c r="A12" s="17" t="s">
        <v>15</v>
      </c>
      <c r="B12" s="74" t="s">
        <v>29</v>
      </c>
      <c r="C12" s="75"/>
      <c r="D12" s="75"/>
      <c r="E12" s="75"/>
      <c r="F12" s="76"/>
    </row>
    <row r="13" spans="1:6" ht="15.75" x14ac:dyDescent="0.25">
      <c r="A13" s="97" t="s">
        <v>98</v>
      </c>
      <c r="B13" s="77" t="s">
        <v>122</v>
      </c>
      <c r="C13" s="78" t="s">
        <v>7</v>
      </c>
      <c r="D13" s="78">
        <v>1</v>
      </c>
      <c r="E13" s="78">
        <v>619580</v>
      </c>
      <c r="F13" s="79">
        <f>D13*E13</f>
        <v>619580</v>
      </c>
    </row>
    <row r="14" spans="1:6" ht="15.75" x14ac:dyDescent="0.25">
      <c r="A14" s="97" t="s">
        <v>99</v>
      </c>
      <c r="B14" s="77" t="s">
        <v>123</v>
      </c>
      <c r="C14" s="78" t="s">
        <v>7</v>
      </c>
      <c r="D14" s="78">
        <v>1</v>
      </c>
      <c r="E14" s="78">
        <v>556660</v>
      </c>
      <c r="F14" s="79">
        <f t="shared" ref="F14:F16" si="0">D14*E14</f>
        <v>556660</v>
      </c>
    </row>
    <row r="15" spans="1:6" ht="15.75" x14ac:dyDescent="0.25">
      <c r="A15" s="97" t="s">
        <v>100</v>
      </c>
      <c r="B15" s="77" t="s">
        <v>124</v>
      </c>
      <c r="C15" s="78" t="s">
        <v>7</v>
      </c>
      <c r="D15" s="78">
        <v>1</v>
      </c>
      <c r="E15" s="78">
        <v>519285</v>
      </c>
      <c r="F15" s="79">
        <f t="shared" si="0"/>
        <v>519285</v>
      </c>
    </row>
    <row r="16" spans="1:6" ht="15.75" x14ac:dyDescent="0.25">
      <c r="A16" s="97" t="s">
        <v>101</v>
      </c>
      <c r="B16" s="77" t="s">
        <v>125</v>
      </c>
      <c r="C16" s="78" t="s">
        <v>7</v>
      </c>
      <c r="D16" s="78">
        <v>1</v>
      </c>
      <c r="E16" s="78">
        <v>95290</v>
      </c>
      <c r="F16" s="79">
        <f t="shared" si="0"/>
        <v>95290</v>
      </c>
    </row>
    <row r="17" spans="1:6" ht="15.75" x14ac:dyDescent="0.25">
      <c r="A17" s="97"/>
      <c r="B17" s="77"/>
      <c r="C17" s="78"/>
      <c r="D17" s="78"/>
      <c r="E17" s="78"/>
      <c r="F17" s="79"/>
    </row>
    <row r="18" spans="1:6" ht="15.75" x14ac:dyDescent="0.25">
      <c r="A18" s="15" t="s">
        <v>19</v>
      </c>
      <c r="B18" s="80" t="s">
        <v>20</v>
      </c>
      <c r="C18" s="81"/>
      <c r="D18" s="81"/>
      <c r="E18" s="81"/>
      <c r="F18" s="79"/>
    </row>
    <row r="19" spans="1:6" ht="15.75" x14ac:dyDescent="0.25">
      <c r="A19" s="97" t="s">
        <v>98</v>
      </c>
      <c r="B19" s="82" t="s">
        <v>103</v>
      </c>
      <c r="C19" s="46" t="s">
        <v>7</v>
      </c>
      <c r="D19" s="46">
        <v>4</v>
      </c>
      <c r="E19" s="46">
        <v>51350</v>
      </c>
      <c r="F19" s="79">
        <f t="shared" ref="F19:F32" si="1">D19*E19</f>
        <v>205400</v>
      </c>
    </row>
    <row r="20" spans="1:6" ht="15.75" x14ac:dyDescent="0.25">
      <c r="A20" s="97" t="s">
        <v>99</v>
      </c>
      <c r="B20" s="82" t="s">
        <v>107</v>
      </c>
      <c r="C20" s="46" t="s">
        <v>7</v>
      </c>
      <c r="D20" s="46">
        <v>21</v>
      </c>
      <c r="E20" s="46">
        <v>46540</v>
      </c>
      <c r="F20" s="79">
        <f t="shared" si="1"/>
        <v>977340</v>
      </c>
    </row>
    <row r="21" spans="1:6" ht="15.75" x14ac:dyDescent="0.25">
      <c r="A21" s="97" t="s">
        <v>100</v>
      </c>
      <c r="B21" s="82" t="s">
        <v>84</v>
      </c>
      <c r="C21" s="46" t="s">
        <v>7</v>
      </c>
      <c r="D21" s="46">
        <v>7</v>
      </c>
      <c r="E21" s="46">
        <v>45500</v>
      </c>
      <c r="F21" s="79">
        <f t="shared" si="1"/>
        <v>318500</v>
      </c>
    </row>
    <row r="22" spans="1:6" ht="15.75" x14ac:dyDescent="0.25">
      <c r="A22" s="97" t="s">
        <v>101</v>
      </c>
      <c r="B22" s="82" t="s">
        <v>75</v>
      </c>
      <c r="C22" s="46" t="s">
        <v>7</v>
      </c>
      <c r="D22" s="46">
        <v>4</v>
      </c>
      <c r="E22" s="46">
        <v>27365</v>
      </c>
      <c r="F22" s="79">
        <f t="shared" si="1"/>
        <v>109460</v>
      </c>
    </row>
    <row r="23" spans="1:6" ht="15.75" x14ac:dyDescent="0.25">
      <c r="A23" s="97" t="s">
        <v>102</v>
      </c>
      <c r="B23" s="82" t="s">
        <v>108</v>
      </c>
      <c r="C23" s="46" t="s">
        <v>7</v>
      </c>
      <c r="D23" s="46">
        <v>2</v>
      </c>
      <c r="E23" s="46">
        <v>30745</v>
      </c>
      <c r="F23" s="79">
        <f t="shared" si="1"/>
        <v>61490</v>
      </c>
    </row>
    <row r="24" spans="1:6" ht="15.75" x14ac:dyDescent="0.25">
      <c r="A24" s="97" t="s">
        <v>104</v>
      </c>
      <c r="B24" s="82" t="s">
        <v>109</v>
      </c>
      <c r="C24" s="46" t="s">
        <v>7</v>
      </c>
      <c r="D24" s="46">
        <v>3</v>
      </c>
      <c r="E24" s="46">
        <v>45630</v>
      </c>
      <c r="F24" s="79">
        <f t="shared" si="1"/>
        <v>136890</v>
      </c>
    </row>
    <row r="25" spans="1:6" ht="15.75" x14ac:dyDescent="0.25">
      <c r="A25" s="97" t="s">
        <v>105</v>
      </c>
      <c r="B25" s="82" t="s">
        <v>110</v>
      </c>
      <c r="C25" s="83" t="s">
        <v>7</v>
      </c>
      <c r="D25" s="83">
        <v>2</v>
      </c>
      <c r="E25" s="83">
        <v>29120</v>
      </c>
      <c r="F25" s="79">
        <f t="shared" si="1"/>
        <v>58240</v>
      </c>
    </row>
    <row r="26" spans="1:6" ht="15.75" x14ac:dyDescent="0.25">
      <c r="A26" s="97" t="s">
        <v>106</v>
      </c>
      <c r="B26" s="82" t="s">
        <v>83</v>
      </c>
      <c r="C26" s="83" t="s">
        <v>7</v>
      </c>
      <c r="D26" s="83">
        <v>2</v>
      </c>
      <c r="E26" s="83">
        <v>26975</v>
      </c>
      <c r="F26" s="79">
        <f t="shared" si="1"/>
        <v>53950</v>
      </c>
    </row>
    <row r="27" spans="1:6" ht="15.75" x14ac:dyDescent="0.25">
      <c r="A27" s="97" t="s">
        <v>113</v>
      </c>
      <c r="B27" s="101" t="s">
        <v>112</v>
      </c>
      <c r="C27" s="100" t="s">
        <v>16</v>
      </c>
      <c r="D27" s="100">
        <v>45</v>
      </c>
      <c r="E27" s="100">
        <v>1560</v>
      </c>
      <c r="F27" s="79">
        <f t="shared" si="1"/>
        <v>70200</v>
      </c>
    </row>
    <row r="28" spans="1:6" ht="15.75" x14ac:dyDescent="0.25">
      <c r="A28" s="97" t="s">
        <v>114</v>
      </c>
      <c r="B28" s="99" t="s">
        <v>152</v>
      </c>
      <c r="C28" s="100" t="s">
        <v>16</v>
      </c>
      <c r="D28" s="100">
        <v>1</v>
      </c>
      <c r="E28" s="100">
        <v>24115</v>
      </c>
      <c r="F28" s="79">
        <f t="shared" si="1"/>
        <v>24115</v>
      </c>
    </row>
    <row r="29" spans="1:6" ht="15.75" x14ac:dyDescent="0.25">
      <c r="A29" s="16"/>
      <c r="B29" s="99"/>
      <c r="C29" s="100"/>
      <c r="D29" s="100"/>
      <c r="E29" s="100"/>
      <c r="F29" s="79"/>
    </row>
    <row r="30" spans="1:6" ht="15.75" x14ac:dyDescent="0.25">
      <c r="A30" s="15" t="s">
        <v>24</v>
      </c>
      <c r="B30" s="101" t="s">
        <v>111</v>
      </c>
      <c r="C30" s="102" t="s">
        <v>16</v>
      </c>
      <c r="D30" s="103">
        <v>3</v>
      </c>
      <c r="E30" s="103">
        <v>17615</v>
      </c>
      <c r="F30" s="79">
        <f t="shared" si="1"/>
        <v>52845</v>
      </c>
    </row>
    <row r="31" spans="1:6" ht="15.75" x14ac:dyDescent="0.25">
      <c r="A31" s="16"/>
      <c r="B31" s="99"/>
      <c r="C31" s="100"/>
      <c r="D31" s="100"/>
      <c r="E31" s="100"/>
      <c r="F31" s="79"/>
    </row>
    <row r="32" spans="1:6" ht="16.5" thickBot="1" x14ac:dyDescent="0.3">
      <c r="A32" s="109" t="s">
        <v>40</v>
      </c>
      <c r="B32" s="107" t="s">
        <v>43</v>
      </c>
      <c r="C32" s="108" t="s">
        <v>7</v>
      </c>
      <c r="D32" s="108">
        <v>41</v>
      </c>
      <c r="E32" s="108">
        <v>5000</v>
      </c>
      <c r="F32" s="98">
        <f t="shared" si="1"/>
        <v>205000</v>
      </c>
    </row>
    <row r="33" spans="1:6" ht="19.5" thickBot="1" x14ac:dyDescent="0.3">
      <c r="A33" s="159" t="s">
        <v>8</v>
      </c>
      <c r="B33" s="160"/>
      <c r="C33" s="160"/>
      <c r="D33" s="160"/>
      <c r="E33" s="160"/>
      <c r="F33" s="34">
        <f>SUM(F13:F32)</f>
        <v>4064245</v>
      </c>
    </row>
    <row r="34" spans="1:6" ht="19.5" thickBot="1" x14ac:dyDescent="0.3">
      <c r="A34" s="161" t="s">
        <v>126</v>
      </c>
      <c r="B34" s="162"/>
      <c r="C34" s="162"/>
      <c r="D34" s="162"/>
      <c r="E34" s="162"/>
      <c r="F34" s="35">
        <f>F33*18%</f>
        <v>731564.1</v>
      </c>
    </row>
    <row r="35" spans="1:6" ht="19.5" thickBot="1" x14ac:dyDescent="0.3">
      <c r="A35" s="161" t="s">
        <v>9</v>
      </c>
      <c r="B35" s="162"/>
      <c r="C35" s="162"/>
      <c r="D35" s="162"/>
      <c r="E35" s="162"/>
      <c r="F35" s="36">
        <f>SUM(F33:F34)</f>
        <v>4795809.0999999996</v>
      </c>
    </row>
    <row r="36" spans="1:6" ht="15.75" x14ac:dyDescent="0.25">
      <c r="A36" s="26"/>
      <c r="B36" s="26"/>
      <c r="C36" s="26"/>
      <c r="D36" s="27"/>
      <c r="E36" s="28"/>
      <c r="F36" s="29"/>
    </row>
  </sheetData>
  <mergeCells count="15">
    <mergeCell ref="A8:F8"/>
    <mergeCell ref="A7:F7"/>
    <mergeCell ref="A33:E33"/>
    <mergeCell ref="A34:E34"/>
    <mergeCell ref="A35:E35"/>
    <mergeCell ref="A9:F9"/>
    <mergeCell ref="A11:F11"/>
    <mergeCell ref="A1:F1"/>
    <mergeCell ref="A3:F3"/>
    <mergeCell ref="A4:F4"/>
    <mergeCell ref="A5:A6"/>
    <mergeCell ref="E5:E6"/>
    <mergeCell ref="F5:F6"/>
    <mergeCell ref="C5:D6"/>
    <mergeCell ref="A2:F2"/>
  </mergeCells>
  <printOptions horizontalCentered="1" verticalCentered="1"/>
  <pageMargins left="0" right="0" top="0" bottom="0" header="0" footer="0"/>
  <pageSetup paperSize="9" scale="61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78"/>
  <sheetViews>
    <sheetView showGridLines="0" tabSelected="1" topLeftCell="A28" zoomScaleNormal="100" workbookViewId="0">
      <selection activeCell="C57" sqref="C57"/>
    </sheetView>
  </sheetViews>
  <sheetFormatPr defaultColWidth="9.28515625" defaultRowHeight="15" x14ac:dyDescent="0.25"/>
  <cols>
    <col min="1" max="1" width="3.28515625" customWidth="1"/>
    <col min="2" max="2" width="8.28515625" customWidth="1"/>
    <col min="3" max="3" width="111" bestFit="1" customWidth="1"/>
    <col min="4" max="4" width="6.42578125" customWidth="1"/>
    <col min="5" max="5" width="9" style="2" customWidth="1"/>
    <col min="6" max="6" width="13.7109375" style="3" bestFit="1" customWidth="1"/>
    <col min="7" max="7" width="18.5703125" style="4" bestFit="1" customWidth="1"/>
    <col min="8" max="8" width="7.28515625" customWidth="1"/>
    <col min="10" max="10" width="12.28515625" bestFit="1" customWidth="1"/>
  </cols>
  <sheetData>
    <row r="1" spans="2:7" ht="26.25" x14ac:dyDescent="0.4">
      <c r="B1" s="139" t="s">
        <v>73</v>
      </c>
      <c r="C1" s="140"/>
      <c r="D1" s="140"/>
      <c r="E1" s="140"/>
      <c r="F1" s="140"/>
      <c r="G1" s="141"/>
    </row>
    <row r="2" spans="2:7" ht="27.75" x14ac:dyDescent="0.5">
      <c r="B2" s="150" t="s">
        <v>74</v>
      </c>
      <c r="C2" s="151"/>
      <c r="D2" s="151"/>
      <c r="E2" s="151"/>
      <c r="F2" s="151"/>
      <c r="G2" s="152"/>
    </row>
    <row r="3" spans="2:7" x14ac:dyDescent="0.25">
      <c r="B3" s="190" t="s">
        <v>56</v>
      </c>
      <c r="C3" s="191"/>
      <c r="D3" s="191"/>
      <c r="E3" s="191"/>
      <c r="F3" s="191"/>
      <c r="G3" s="192"/>
    </row>
    <row r="4" spans="2:7" ht="15.75" thickBot="1" x14ac:dyDescent="0.3">
      <c r="B4" s="193" t="s">
        <v>82</v>
      </c>
      <c r="C4" s="194"/>
      <c r="D4" s="194"/>
      <c r="E4" s="194"/>
      <c r="F4" s="194"/>
      <c r="G4" s="195"/>
    </row>
    <row r="5" spans="2:7" ht="18.75" customHeight="1" x14ac:dyDescent="0.25">
      <c r="B5" s="196"/>
      <c r="C5" s="7" t="s">
        <v>38</v>
      </c>
      <c r="D5" s="202" t="s">
        <v>39</v>
      </c>
      <c r="E5" s="203"/>
      <c r="F5" s="198" t="s">
        <v>150</v>
      </c>
      <c r="G5" s="200"/>
    </row>
    <row r="6" spans="2:7" ht="19.5" customHeight="1" thickBot="1" x14ac:dyDescent="0.3">
      <c r="B6" s="197"/>
      <c r="C6" s="8" t="s">
        <v>96</v>
      </c>
      <c r="D6" s="204"/>
      <c r="E6" s="205"/>
      <c r="F6" s="199"/>
      <c r="G6" s="201"/>
    </row>
    <row r="7" spans="2:7" ht="19.5" thickBot="1" x14ac:dyDescent="0.3">
      <c r="B7" s="136" t="s">
        <v>97</v>
      </c>
      <c r="C7" s="137"/>
      <c r="D7" s="137"/>
      <c r="E7" s="137"/>
      <c r="F7" s="137"/>
      <c r="G7" s="138"/>
    </row>
    <row r="8" spans="2:7" ht="16.5" thickBot="1" x14ac:dyDescent="0.3">
      <c r="B8" s="187" t="s">
        <v>0</v>
      </c>
      <c r="C8" s="188"/>
      <c r="D8" s="188"/>
      <c r="E8" s="188"/>
      <c r="F8" s="188"/>
      <c r="G8" s="189"/>
    </row>
    <row r="9" spans="2:7" s="1" customFormat="1" ht="16.5" thickBot="1" x14ac:dyDescent="0.3">
      <c r="B9" s="180" t="s">
        <v>10</v>
      </c>
      <c r="C9" s="181"/>
      <c r="D9" s="181"/>
      <c r="E9" s="181"/>
      <c r="F9" s="181"/>
      <c r="G9" s="182"/>
    </row>
    <row r="10" spans="2:7" s="1" customFormat="1" ht="16.5" thickBot="1" x14ac:dyDescent="0.3">
      <c r="B10" s="9" t="s">
        <v>11</v>
      </c>
      <c r="C10" s="10" t="s">
        <v>12</v>
      </c>
      <c r="D10" s="10" t="s">
        <v>13</v>
      </c>
      <c r="E10" s="11" t="s">
        <v>4</v>
      </c>
      <c r="F10" s="11" t="s">
        <v>5</v>
      </c>
      <c r="G10" s="12" t="s">
        <v>6</v>
      </c>
    </row>
    <row r="11" spans="2:7" ht="15.75" x14ac:dyDescent="0.25">
      <c r="B11" s="40" t="s">
        <v>15</v>
      </c>
      <c r="C11" s="41" t="s">
        <v>37</v>
      </c>
      <c r="D11" s="42"/>
      <c r="E11" s="42"/>
      <c r="F11" s="42"/>
      <c r="G11" s="43"/>
    </row>
    <row r="12" spans="2:7" ht="15.75" x14ac:dyDescent="0.25">
      <c r="B12" s="105" t="s">
        <v>98</v>
      </c>
      <c r="C12" s="77" t="s">
        <v>153</v>
      </c>
      <c r="D12" s="78" t="s">
        <v>7</v>
      </c>
      <c r="E12" s="78">
        <v>1</v>
      </c>
      <c r="F12" s="49">
        <v>32000</v>
      </c>
      <c r="G12" s="19">
        <f>F12*E12</f>
        <v>32000</v>
      </c>
    </row>
    <row r="13" spans="2:7" ht="15.75" x14ac:dyDescent="0.25">
      <c r="B13" s="105" t="s">
        <v>99</v>
      </c>
      <c r="C13" s="77" t="s">
        <v>154</v>
      </c>
      <c r="D13" s="78" t="s">
        <v>7</v>
      </c>
      <c r="E13" s="78">
        <v>1</v>
      </c>
      <c r="F13" s="49">
        <v>28000</v>
      </c>
      <c r="G13" s="19">
        <f t="shared" ref="G13:G15" si="0">F13*E13</f>
        <v>28000</v>
      </c>
    </row>
    <row r="14" spans="2:7" ht="15.75" x14ac:dyDescent="0.25">
      <c r="B14" s="105" t="s">
        <v>100</v>
      </c>
      <c r="C14" s="77" t="s">
        <v>155</v>
      </c>
      <c r="D14" s="78" t="s">
        <v>7</v>
      </c>
      <c r="E14" s="78">
        <v>1</v>
      </c>
      <c r="F14" s="49">
        <v>26000</v>
      </c>
      <c r="G14" s="19">
        <f t="shared" si="0"/>
        <v>26000</v>
      </c>
    </row>
    <row r="15" spans="2:7" ht="15.75" x14ac:dyDescent="0.25">
      <c r="B15" s="105" t="s">
        <v>101</v>
      </c>
      <c r="C15" s="77" t="s">
        <v>156</v>
      </c>
      <c r="D15" s="78" t="s">
        <v>7</v>
      </c>
      <c r="E15" s="78">
        <v>1</v>
      </c>
      <c r="F15" s="49">
        <v>4000</v>
      </c>
      <c r="G15" s="19">
        <f t="shared" si="0"/>
        <v>4000</v>
      </c>
    </row>
    <row r="16" spans="2:7" ht="15.75" x14ac:dyDescent="0.25">
      <c r="B16" s="18"/>
      <c r="C16" s="104"/>
      <c r="D16" s="55"/>
      <c r="E16" s="53"/>
      <c r="F16" s="49"/>
      <c r="G16" s="19"/>
    </row>
    <row r="17" spans="2:7" ht="15.75" x14ac:dyDescent="0.25">
      <c r="B17" s="20" t="s">
        <v>19</v>
      </c>
      <c r="C17" s="54" t="s">
        <v>22</v>
      </c>
      <c r="D17" s="55"/>
      <c r="E17" s="55"/>
      <c r="F17" s="56"/>
      <c r="G17" s="21"/>
    </row>
    <row r="18" spans="2:7" ht="15.75" x14ac:dyDescent="0.25">
      <c r="B18" s="97" t="s">
        <v>98</v>
      </c>
      <c r="C18" s="82" t="s">
        <v>127</v>
      </c>
      <c r="D18" s="52" t="s">
        <v>16</v>
      </c>
      <c r="E18" s="46">
        <v>4</v>
      </c>
      <c r="F18" s="58">
        <v>3500</v>
      </c>
      <c r="G18" s="19">
        <f t="shared" ref="G18:G26" si="1">F18*E18</f>
        <v>14000</v>
      </c>
    </row>
    <row r="19" spans="2:7" ht="15.75" x14ac:dyDescent="0.25">
      <c r="B19" s="97" t="s">
        <v>99</v>
      </c>
      <c r="C19" s="82" t="s">
        <v>128</v>
      </c>
      <c r="D19" s="52" t="s">
        <v>16</v>
      </c>
      <c r="E19" s="46">
        <v>21</v>
      </c>
      <c r="F19" s="58">
        <v>3000</v>
      </c>
      <c r="G19" s="19">
        <f t="shared" si="1"/>
        <v>63000</v>
      </c>
    </row>
    <row r="20" spans="2:7" ht="15.75" x14ac:dyDescent="0.25">
      <c r="B20" s="97" t="s">
        <v>100</v>
      </c>
      <c r="C20" s="82" t="s">
        <v>129</v>
      </c>
      <c r="D20" s="52" t="s">
        <v>16</v>
      </c>
      <c r="E20" s="46">
        <v>7</v>
      </c>
      <c r="F20" s="58">
        <v>2500</v>
      </c>
      <c r="G20" s="19">
        <f t="shared" si="1"/>
        <v>17500</v>
      </c>
    </row>
    <row r="21" spans="2:7" ht="15.75" x14ac:dyDescent="0.25">
      <c r="B21" s="97" t="s">
        <v>101</v>
      </c>
      <c r="C21" s="82" t="s">
        <v>130</v>
      </c>
      <c r="D21" s="52" t="s">
        <v>16</v>
      </c>
      <c r="E21" s="46">
        <v>4</v>
      </c>
      <c r="F21" s="58">
        <v>1650</v>
      </c>
      <c r="G21" s="19">
        <f t="shared" si="1"/>
        <v>6600</v>
      </c>
    </row>
    <row r="22" spans="2:7" ht="15.75" x14ac:dyDescent="0.25">
      <c r="B22" s="97" t="s">
        <v>102</v>
      </c>
      <c r="C22" s="82" t="s">
        <v>131</v>
      </c>
      <c r="D22" s="52" t="s">
        <v>16</v>
      </c>
      <c r="E22" s="46">
        <v>2</v>
      </c>
      <c r="F22" s="58">
        <v>1650</v>
      </c>
      <c r="G22" s="19">
        <f t="shared" si="1"/>
        <v>3300</v>
      </c>
    </row>
    <row r="23" spans="2:7" ht="15.75" x14ac:dyDescent="0.25">
      <c r="B23" s="97" t="s">
        <v>104</v>
      </c>
      <c r="C23" s="82" t="s">
        <v>132</v>
      </c>
      <c r="D23" s="52" t="s">
        <v>16</v>
      </c>
      <c r="E23" s="46">
        <v>3</v>
      </c>
      <c r="F23" s="58">
        <v>4500</v>
      </c>
      <c r="G23" s="19">
        <f t="shared" si="1"/>
        <v>13500</v>
      </c>
    </row>
    <row r="24" spans="2:7" ht="15.75" x14ac:dyDescent="0.25">
      <c r="B24" s="97" t="s">
        <v>105</v>
      </c>
      <c r="C24" s="82" t="s">
        <v>133</v>
      </c>
      <c r="D24" s="52" t="s">
        <v>16</v>
      </c>
      <c r="E24" s="83">
        <v>2</v>
      </c>
      <c r="F24" s="60">
        <v>1650</v>
      </c>
      <c r="G24" s="19">
        <f t="shared" si="1"/>
        <v>3300</v>
      </c>
    </row>
    <row r="25" spans="2:7" ht="15.75" x14ac:dyDescent="0.25">
      <c r="B25" s="97" t="s">
        <v>106</v>
      </c>
      <c r="C25" s="82" t="s">
        <v>134</v>
      </c>
      <c r="D25" s="52" t="s">
        <v>16</v>
      </c>
      <c r="E25" s="83">
        <v>2</v>
      </c>
      <c r="F25" s="60">
        <v>1650</v>
      </c>
      <c r="G25" s="19">
        <f t="shared" si="1"/>
        <v>3300</v>
      </c>
    </row>
    <row r="26" spans="2:7" ht="15.75" x14ac:dyDescent="0.25">
      <c r="B26" s="15" t="s">
        <v>24</v>
      </c>
      <c r="C26" s="61" t="s">
        <v>44</v>
      </c>
      <c r="D26" s="59" t="s">
        <v>16</v>
      </c>
      <c r="E26" s="47">
        <v>42</v>
      </c>
      <c r="F26" s="106">
        <v>500</v>
      </c>
      <c r="G26" s="19">
        <f t="shared" si="1"/>
        <v>21000</v>
      </c>
    </row>
    <row r="27" spans="2:7" ht="15.75" x14ac:dyDescent="0.25">
      <c r="B27" s="22" t="s">
        <v>40</v>
      </c>
      <c r="C27" s="62" t="s">
        <v>23</v>
      </c>
      <c r="D27" s="25"/>
      <c r="E27" s="63"/>
      <c r="F27" s="64"/>
      <c r="G27" s="23"/>
    </row>
    <row r="28" spans="2:7" ht="15.75" x14ac:dyDescent="0.25">
      <c r="B28" s="16">
        <v>1</v>
      </c>
      <c r="C28" s="65" t="s">
        <v>54</v>
      </c>
      <c r="D28" s="25" t="s">
        <v>14</v>
      </c>
      <c r="E28" s="53">
        <v>540</v>
      </c>
      <c r="F28" s="45">
        <v>1900</v>
      </c>
      <c r="G28" s="19">
        <f t="shared" ref="G28" si="2">F28*E28</f>
        <v>1026000</v>
      </c>
    </row>
    <row r="29" spans="2:7" ht="15.75" x14ac:dyDescent="0.25">
      <c r="B29" s="22" t="s">
        <v>25</v>
      </c>
      <c r="C29" s="66" t="s">
        <v>35</v>
      </c>
      <c r="D29" s="25"/>
      <c r="E29" s="53"/>
      <c r="F29" s="45"/>
      <c r="G29" s="19"/>
    </row>
    <row r="30" spans="2:7" ht="15.75" x14ac:dyDescent="0.25">
      <c r="B30" s="16">
        <v>1</v>
      </c>
      <c r="C30" s="67" t="s">
        <v>137</v>
      </c>
      <c r="D30" s="25" t="s">
        <v>14</v>
      </c>
      <c r="E30" s="53">
        <v>340</v>
      </c>
      <c r="F30" s="45">
        <v>135</v>
      </c>
      <c r="G30" s="19">
        <f t="shared" ref="G30:G32" si="3">F30*E30</f>
        <v>45900</v>
      </c>
    </row>
    <row r="31" spans="2:7" ht="15.75" x14ac:dyDescent="0.25">
      <c r="B31" s="16">
        <v>2</v>
      </c>
      <c r="C31" s="67" t="s">
        <v>138</v>
      </c>
      <c r="D31" s="25" t="s">
        <v>14</v>
      </c>
      <c r="E31" s="53">
        <v>200</v>
      </c>
      <c r="F31" s="45">
        <v>155</v>
      </c>
      <c r="G31" s="19">
        <f t="shared" si="3"/>
        <v>31000</v>
      </c>
    </row>
    <row r="32" spans="2:7" ht="15.75" x14ac:dyDescent="0.25">
      <c r="B32" s="16">
        <v>3</v>
      </c>
      <c r="C32" s="67" t="s">
        <v>115</v>
      </c>
      <c r="D32" s="25" t="s">
        <v>14</v>
      </c>
      <c r="E32" s="53">
        <v>93</v>
      </c>
      <c r="F32" s="45">
        <v>165</v>
      </c>
      <c r="G32" s="19">
        <f t="shared" si="3"/>
        <v>15345</v>
      </c>
    </row>
    <row r="33" spans="2:7" ht="15.75" x14ac:dyDescent="0.25">
      <c r="B33" s="22" t="s">
        <v>27</v>
      </c>
      <c r="C33" s="66" t="s">
        <v>36</v>
      </c>
      <c r="D33" s="25"/>
      <c r="E33" s="53"/>
      <c r="F33" s="45"/>
      <c r="G33" s="23"/>
    </row>
    <row r="34" spans="2:7" ht="15.75" x14ac:dyDescent="0.25">
      <c r="B34" s="16">
        <v>1</v>
      </c>
      <c r="C34" s="51" t="s">
        <v>55</v>
      </c>
      <c r="D34" s="25" t="s">
        <v>14</v>
      </c>
      <c r="E34" s="53">
        <v>100</v>
      </c>
      <c r="F34" s="45">
        <v>160</v>
      </c>
      <c r="G34" s="19">
        <f t="shared" ref="G34:G63" si="4">F34*E34</f>
        <v>16000</v>
      </c>
    </row>
    <row r="35" spans="2:7" ht="15.75" x14ac:dyDescent="0.25">
      <c r="B35" s="16">
        <v>2</v>
      </c>
      <c r="C35" s="51" t="s">
        <v>42</v>
      </c>
      <c r="D35" s="25" t="s">
        <v>14</v>
      </c>
      <c r="E35" s="53">
        <v>220</v>
      </c>
      <c r="F35" s="45">
        <v>140</v>
      </c>
      <c r="G35" s="19">
        <f t="shared" si="4"/>
        <v>30800</v>
      </c>
    </row>
    <row r="36" spans="2:7" ht="15.75" x14ac:dyDescent="0.25">
      <c r="B36" s="16">
        <v>2</v>
      </c>
      <c r="C36" s="51" t="s">
        <v>116</v>
      </c>
      <c r="D36" s="25" t="s">
        <v>14</v>
      </c>
      <c r="E36" s="53">
        <v>90</v>
      </c>
      <c r="F36" s="45">
        <v>125</v>
      </c>
      <c r="G36" s="19">
        <f t="shared" si="4"/>
        <v>11250</v>
      </c>
    </row>
    <row r="37" spans="2:7" ht="15.75" x14ac:dyDescent="0.25">
      <c r="B37" s="24" t="s">
        <v>28</v>
      </c>
      <c r="C37" s="57" t="s">
        <v>85</v>
      </c>
      <c r="D37" s="52" t="s">
        <v>16</v>
      </c>
      <c r="E37" s="53">
        <v>8</v>
      </c>
      <c r="F37" s="45">
        <v>6500</v>
      </c>
      <c r="G37" s="19">
        <f t="shared" si="4"/>
        <v>52000</v>
      </c>
    </row>
    <row r="38" spans="2:7" ht="15.75" x14ac:dyDescent="0.25">
      <c r="B38" s="24" t="s">
        <v>31</v>
      </c>
      <c r="C38" s="57" t="s">
        <v>117</v>
      </c>
      <c r="D38" s="52" t="s">
        <v>16</v>
      </c>
      <c r="E38" s="53">
        <v>1</v>
      </c>
      <c r="F38" s="45">
        <v>4500</v>
      </c>
      <c r="G38" s="19">
        <f t="shared" si="4"/>
        <v>4500</v>
      </c>
    </row>
    <row r="39" spans="2:7" ht="15.75" x14ac:dyDescent="0.25">
      <c r="B39" s="24" t="s">
        <v>33</v>
      </c>
      <c r="C39" s="57" t="s">
        <v>157</v>
      </c>
      <c r="D39" s="52"/>
      <c r="E39" s="53"/>
      <c r="F39" s="45"/>
      <c r="G39" s="19"/>
    </row>
    <row r="40" spans="2:7" ht="15.75" x14ac:dyDescent="0.25">
      <c r="B40" s="226" t="s">
        <v>98</v>
      </c>
      <c r="C40" s="57" t="s">
        <v>118</v>
      </c>
      <c r="D40" s="52" t="s">
        <v>16</v>
      </c>
      <c r="E40" s="53">
        <v>1</v>
      </c>
      <c r="F40" s="45">
        <v>6500</v>
      </c>
      <c r="G40" s="19">
        <f t="shared" si="4"/>
        <v>6500</v>
      </c>
    </row>
    <row r="41" spans="2:7" ht="15.75" x14ac:dyDescent="0.25">
      <c r="B41" s="226" t="s">
        <v>99</v>
      </c>
      <c r="C41" s="57" t="s">
        <v>142</v>
      </c>
      <c r="D41" s="52" t="s">
        <v>16</v>
      </c>
      <c r="E41" s="53">
        <v>1</v>
      </c>
      <c r="F41" s="45">
        <v>8000</v>
      </c>
      <c r="G41" s="19">
        <f t="shared" si="4"/>
        <v>8000</v>
      </c>
    </row>
    <row r="42" spans="2:7" ht="15.75" x14ac:dyDescent="0.25">
      <c r="B42" s="226" t="s">
        <v>100</v>
      </c>
      <c r="C42" s="57" t="s">
        <v>119</v>
      </c>
      <c r="D42" s="52" t="s">
        <v>16</v>
      </c>
      <c r="E42" s="53">
        <v>1</v>
      </c>
      <c r="F42" s="45">
        <v>9500</v>
      </c>
      <c r="G42" s="19">
        <f t="shared" si="4"/>
        <v>9500</v>
      </c>
    </row>
    <row r="43" spans="2:7" ht="15.75" x14ac:dyDescent="0.25">
      <c r="B43" s="226" t="s">
        <v>101</v>
      </c>
      <c r="C43" s="57" t="s">
        <v>95</v>
      </c>
      <c r="D43" s="52" t="s">
        <v>16</v>
      </c>
      <c r="E43" s="53">
        <v>1</v>
      </c>
      <c r="F43" s="45">
        <v>10500</v>
      </c>
      <c r="G43" s="19">
        <f t="shared" si="4"/>
        <v>10500</v>
      </c>
    </row>
    <row r="44" spans="2:7" ht="15.75" x14ac:dyDescent="0.25">
      <c r="B44" s="226" t="s">
        <v>102</v>
      </c>
      <c r="C44" s="57" t="s">
        <v>93</v>
      </c>
      <c r="D44" s="52" t="s">
        <v>86</v>
      </c>
      <c r="E44" s="53">
        <v>665</v>
      </c>
      <c r="F44" s="45">
        <v>135</v>
      </c>
      <c r="G44" s="19">
        <f t="shared" si="4"/>
        <v>89775</v>
      </c>
    </row>
    <row r="45" spans="2:7" ht="15.75" x14ac:dyDescent="0.25">
      <c r="B45" s="226" t="s">
        <v>104</v>
      </c>
      <c r="C45" s="57" t="s">
        <v>144</v>
      </c>
      <c r="D45" s="52" t="s">
        <v>86</v>
      </c>
      <c r="E45" s="53">
        <v>685</v>
      </c>
      <c r="F45" s="45">
        <v>90</v>
      </c>
      <c r="G45" s="19">
        <f t="shared" si="4"/>
        <v>61650</v>
      </c>
    </row>
    <row r="46" spans="2:7" ht="15.75" x14ac:dyDescent="0.25">
      <c r="B46" s="226" t="s">
        <v>105</v>
      </c>
      <c r="C46" s="57" t="s">
        <v>135</v>
      </c>
      <c r="D46" s="52" t="s">
        <v>86</v>
      </c>
      <c r="E46" s="53">
        <v>750</v>
      </c>
      <c r="F46" s="45">
        <v>185</v>
      </c>
      <c r="G46" s="19">
        <f t="shared" si="4"/>
        <v>138750</v>
      </c>
    </row>
    <row r="47" spans="2:7" ht="15.75" x14ac:dyDescent="0.25">
      <c r="B47" s="226" t="s">
        <v>106</v>
      </c>
      <c r="C47" s="57" t="s">
        <v>143</v>
      </c>
      <c r="D47" s="52" t="s">
        <v>86</v>
      </c>
      <c r="E47" s="53">
        <v>750</v>
      </c>
      <c r="F47" s="45">
        <v>155</v>
      </c>
      <c r="G47" s="19">
        <f t="shared" si="4"/>
        <v>116250</v>
      </c>
    </row>
    <row r="48" spans="2:7" ht="31.5" x14ac:dyDescent="0.25">
      <c r="B48" s="226" t="s">
        <v>158</v>
      </c>
      <c r="C48" s="111" t="s">
        <v>146</v>
      </c>
      <c r="D48" s="52" t="s">
        <v>86</v>
      </c>
      <c r="E48" s="53">
        <v>95</v>
      </c>
      <c r="F48" s="45">
        <v>135</v>
      </c>
      <c r="G48" s="19">
        <f t="shared" si="4"/>
        <v>12825</v>
      </c>
    </row>
    <row r="49" spans="2:7" ht="15.75" x14ac:dyDescent="0.25">
      <c r="B49" s="226" t="s">
        <v>159</v>
      </c>
      <c r="C49" s="68" t="s">
        <v>94</v>
      </c>
      <c r="D49" s="52" t="s">
        <v>145</v>
      </c>
      <c r="E49" s="53">
        <v>16</v>
      </c>
      <c r="F49" s="45">
        <v>1350</v>
      </c>
      <c r="G49" s="19">
        <f t="shared" si="4"/>
        <v>21600</v>
      </c>
    </row>
    <row r="50" spans="2:7" ht="15.75" x14ac:dyDescent="0.25">
      <c r="B50" s="226" t="s">
        <v>160</v>
      </c>
      <c r="C50" s="57" t="s">
        <v>87</v>
      </c>
      <c r="D50" s="52" t="s">
        <v>16</v>
      </c>
      <c r="E50" s="53">
        <v>8</v>
      </c>
      <c r="F50" s="45">
        <v>2000</v>
      </c>
      <c r="G50" s="19">
        <f t="shared" si="4"/>
        <v>16000</v>
      </c>
    </row>
    <row r="51" spans="2:7" ht="15.75" x14ac:dyDescent="0.25">
      <c r="B51" s="226" t="s">
        <v>113</v>
      </c>
      <c r="C51" s="57" t="s">
        <v>120</v>
      </c>
      <c r="D51" s="52" t="s">
        <v>16</v>
      </c>
      <c r="E51" s="53">
        <v>3</v>
      </c>
      <c r="F51" s="45">
        <v>3500</v>
      </c>
      <c r="G51" s="19">
        <f t="shared" si="4"/>
        <v>10500</v>
      </c>
    </row>
    <row r="52" spans="2:7" ht="15.75" x14ac:dyDescent="0.25">
      <c r="B52" s="226" t="s">
        <v>114</v>
      </c>
      <c r="C52" s="57" t="s">
        <v>88</v>
      </c>
      <c r="D52" s="52" t="s">
        <v>16</v>
      </c>
      <c r="E52" s="53">
        <v>4</v>
      </c>
      <c r="F52" s="45">
        <v>1850</v>
      </c>
      <c r="G52" s="19">
        <f t="shared" si="4"/>
        <v>7400</v>
      </c>
    </row>
    <row r="53" spans="2:7" ht="15.75" x14ac:dyDescent="0.25">
      <c r="B53" s="226" t="s">
        <v>161</v>
      </c>
      <c r="C53" s="57" t="s">
        <v>121</v>
      </c>
      <c r="D53" s="52" t="s">
        <v>16</v>
      </c>
      <c r="E53" s="69">
        <v>15</v>
      </c>
      <c r="F53" s="45">
        <v>3600</v>
      </c>
      <c r="G53" s="19">
        <f t="shared" si="4"/>
        <v>54000</v>
      </c>
    </row>
    <row r="54" spans="2:7" ht="15.75" x14ac:dyDescent="0.25">
      <c r="B54" s="24" t="s">
        <v>41</v>
      </c>
      <c r="C54" s="61" t="s">
        <v>139</v>
      </c>
      <c r="D54" s="52"/>
      <c r="E54" s="69"/>
      <c r="F54" s="45"/>
      <c r="G54" s="19"/>
    </row>
    <row r="55" spans="2:7" ht="15.75" x14ac:dyDescent="0.25">
      <c r="B55" s="110">
        <v>1</v>
      </c>
      <c r="C55" s="57" t="s">
        <v>140</v>
      </c>
      <c r="D55" s="52" t="s">
        <v>14</v>
      </c>
      <c r="E55" s="69">
        <v>60</v>
      </c>
      <c r="F55" s="45">
        <v>1150</v>
      </c>
      <c r="G55" s="19">
        <f t="shared" si="4"/>
        <v>69000</v>
      </c>
    </row>
    <row r="56" spans="2:7" ht="15.75" x14ac:dyDescent="0.25">
      <c r="B56" s="110">
        <v>2</v>
      </c>
      <c r="C56" s="57" t="s">
        <v>141</v>
      </c>
      <c r="D56" s="52" t="s">
        <v>14</v>
      </c>
      <c r="E56" s="69">
        <v>25</v>
      </c>
      <c r="F56" s="45">
        <v>750</v>
      </c>
      <c r="G56" s="19">
        <f t="shared" si="4"/>
        <v>18750</v>
      </c>
    </row>
    <row r="57" spans="2:7" ht="15.75" x14ac:dyDescent="0.25">
      <c r="B57" s="24" t="s">
        <v>78</v>
      </c>
      <c r="C57" s="73" t="s">
        <v>34</v>
      </c>
      <c r="D57" s="71" t="s">
        <v>32</v>
      </c>
      <c r="E57" s="53">
        <v>55</v>
      </c>
      <c r="F57" s="45">
        <v>1150</v>
      </c>
      <c r="G57" s="19">
        <f t="shared" si="4"/>
        <v>63250</v>
      </c>
    </row>
    <row r="58" spans="2:7" ht="15.75" x14ac:dyDescent="0.25">
      <c r="B58" s="44" t="s">
        <v>79</v>
      </c>
      <c r="C58" s="70" t="s">
        <v>136</v>
      </c>
      <c r="D58" s="71" t="s">
        <v>21</v>
      </c>
      <c r="E58" s="47">
        <v>1</v>
      </c>
      <c r="F58" s="45">
        <v>15000</v>
      </c>
      <c r="G58" s="19">
        <f t="shared" si="4"/>
        <v>15000</v>
      </c>
    </row>
    <row r="59" spans="2:7" ht="15.75" x14ac:dyDescent="0.25">
      <c r="B59" s="44" t="s">
        <v>80</v>
      </c>
      <c r="C59" s="70" t="s">
        <v>76</v>
      </c>
      <c r="D59" s="71" t="s">
        <v>21</v>
      </c>
      <c r="E59" s="47">
        <v>1</v>
      </c>
      <c r="F59" s="45">
        <v>35000</v>
      </c>
      <c r="G59" s="19">
        <f t="shared" si="4"/>
        <v>35000</v>
      </c>
    </row>
    <row r="60" spans="2:7" ht="15.75" x14ac:dyDescent="0.25">
      <c r="B60" s="44" t="s">
        <v>81</v>
      </c>
      <c r="C60" s="112" t="s">
        <v>149</v>
      </c>
      <c r="D60" s="71" t="s">
        <v>21</v>
      </c>
      <c r="E60" s="47">
        <v>1</v>
      </c>
      <c r="F60" s="45">
        <v>25000</v>
      </c>
      <c r="G60" s="19">
        <f t="shared" si="4"/>
        <v>25000</v>
      </c>
    </row>
    <row r="61" spans="2:7" ht="15.75" x14ac:dyDescent="0.25">
      <c r="B61" s="44" t="s">
        <v>89</v>
      </c>
      <c r="C61" s="72" t="s">
        <v>26</v>
      </c>
      <c r="D61" s="71" t="s">
        <v>21</v>
      </c>
      <c r="E61" s="47">
        <v>1</v>
      </c>
      <c r="F61" s="45">
        <v>5000</v>
      </c>
      <c r="G61" s="19">
        <f t="shared" si="4"/>
        <v>5000</v>
      </c>
    </row>
    <row r="62" spans="2:7" ht="15.75" x14ac:dyDescent="0.25">
      <c r="B62" s="50" t="s">
        <v>90</v>
      </c>
      <c r="C62" s="73" t="s">
        <v>147</v>
      </c>
      <c r="D62" s="25" t="s">
        <v>21</v>
      </c>
      <c r="E62" s="48">
        <v>8</v>
      </c>
      <c r="F62" s="45">
        <v>9750</v>
      </c>
      <c r="G62" s="19">
        <f t="shared" si="4"/>
        <v>78000</v>
      </c>
    </row>
    <row r="63" spans="2:7" ht="16.5" thickBot="1" x14ac:dyDescent="0.3">
      <c r="B63" s="227" t="s">
        <v>91</v>
      </c>
      <c r="C63" s="228" t="s">
        <v>148</v>
      </c>
      <c r="D63" s="229" t="s">
        <v>16</v>
      </c>
      <c r="E63" s="230">
        <v>1</v>
      </c>
      <c r="F63" s="231">
        <v>5500</v>
      </c>
      <c r="G63" s="19">
        <f t="shared" si="4"/>
        <v>5500</v>
      </c>
    </row>
    <row r="64" spans="2:7" ht="19.5" thickBot="1" x14ac:dyDescent="0.3">
      <c r="B64" s="161" t="s">
        <v>17</v>
      </c>
      <c r="C64" s="162"/>
      <c r="D64" s="162"/>
      <c r="E64" s="162"/>
      <c r="F64" s="183"/>
      <c r="G64" s="37">
        <f>SUM(G12:G63)</f>
        <v>2346045</v>
      </c>
    </row>
    <row r="65" spans="2:10" ht="19.5" thickBot="1" x14ac:dyDescent="0.3">
      <c r="B65" s="161" t="s">
        <v>92</v>
      </c>
      <c r="C65" s="162"/>
      <c r="D65" s="162"/>
      <c r="E65" s="162"/>
      <c r="F65" s="183"/>
      <c r="G65" s="38">
        <f>G64*18%</f>
        <v>422288.1</v>
      </c>
      <c r="J65" s="39"/>
    </row>
    <row r="66" spans="2:10" ht="19.5" thickBot="1" x14ac:dyDescent="0.3">
      <c r="B66" s="184" t="s">
        <v>18</v>
      </c>
      <c r="C66" s="185"/>
      <c r="D66" s="185"/>
      <c r="E66" s="185"/>
      <c r="F66" s="186"/>
      <c r="G66" s="38">
        <f>SUM(G64:G65)</f>
        <v>2768333.1</v>
      </c>
    </row>
    <row r="67" spans="2:10" ht="16.5" thickBot="1" x14ac:dyDescent="0.3">
      <c r="B67" s="26"/>
      <c r="C67" s="26"/>
      <c r="D67" s="26"/>
      <c r="E67" s="27"/>
      <c r="F67" s="28"/>
      <c r="G67" s="29"/>
    </row>
    <row r="68" spans="2:10" ht="16.5" thickBot="1" x14ac:dyDescent="0.3">
      <c r="B68" s="173" t="s">
        <v>45</v>
      </c>
      <c r="C68" s="174"/>
      <c r="D68" s="174"/>
      <c r="E68" s="174"/>
      <c r="F68" s="174"/>
      <c r="G68" s="175"/>
    </row>
    <row r="69" spans="2:10" ht="15.75" x14ac:dyDescent="0.25">
      <c r="B69" s="14">
        <v>1</v>
      </c>
      <c r="C69" s="176" t="s">
        <v>46</v>
      </c>
      <c r="D69" s="176"/>
      <c r="E69" s="176"/>
      <c r="F69" s="176"/>
      <c r="G69" s="177"/>
    </row>
    <row r="70" spans="2:10" ht="15.75" x14ac:dyDescent="0.25">
      <c r="B70" s="13">
        <v>2</v>
      </c>
      <c r="C70" s="178" t="s">
        <v>47</v>
      </c>
      <c r="D70" s="178"/>
      <c r="E70" s="178"/>
      <c r="F70" s="178"/>
      <c r="G70" s="179"/>
    </row>
    <row r="71" spans="2:10" ht="15.75" x14ac:dyDescent="0.25">
      <c r="B71" s="13">
        <v>3</v>
      </c>
      <c r="C71" s="178" t="s">
        <v>48</v>
      </c>
      <c r="D71" s="178"/>
      <c r="E71" s="178"/>
      <c r="F71" s="178"/>
      <c r="G71" s="179"/>
    </row>
    <row r="72" spans="2:10" ht="15.75" x14ac:dyDescent="0.25">
      <c r="B72" s="13">
        <v>4</v>
      </c>
      <c r="C72" s="178" t="s">
        <v>49</v>
      </c>
      <c r="D72" s="178"/>
      <c r="E72" s="178"/>
      <c r="F72" s="178"/>
      <c r="G72" s="179"/>
    </row>
    <row r="73" spans="2:10" ht="15.75" x14ac:dyDescent="0.25">
      <c r="B73" s="13">
        <v>5</v>
      </c>
      <c r="C73" s="171" t="s">
        <v>50</v>
      </c>
      <c r="D73" s="171"/>
      <c r="E73" s="171"/>
      <c r="F73" s="171"/>
      <c r="G73" s="172"/>
    </row>
    <row r="74" spans="2:10" ht="15.75" x14ac:dyDescent="0.25">
      <c r="B74" s="13">
        <v>6</v>
      </c>
      <c r="C74" s="171" t="s">
        <v>51</v>
      </c>
      <c r="D74" s="171"/>
      <c r="E74" s="171"/>
      <c r="F74" s="171"/>
      <c r="G74" s="172"/>
    </row>
    <row r="75" spans="2:10" ht="15.75" x14ac:dyDescent="0.25">
      <c r="B75" s="13">
        <v>7</v>
      </c>
      <c r="C75" s="171" t="s">
        <v>52</v>
      </c>
      <c r="D75" s="171"/>
      <c r="E75" s="171"/>
      <c r="F75" s="171"/>
      <c r="G75" s="172"/>
    </row>
    <row r="76" spans="2:10" ht="15.75" x14ac:dyDescent="0.25">
      <c r="B76" s="13">
        <v>8</v>
      </c>
      <c r="C76" s="171" t="s">
        <v>53</v>
      </c>
      <c r="D76" s="171"/>
      <c r="E76" s="171"/>
      <c r="F76" s="171"/>
      <c r="G76" s="172"/>
    </row>
    <row r="77" spans="2:10" ht="15.75" x14ac:dyDescent="0.25">
      <c r="B77" s="13">
        <v>9</v>
      </c>
      <c r="C77" s="171" t="s">
        <v>57</v>
      </c>
      <c r="D77" s="171"/>
      <c r="E77" s="171"/>
      <c r="F77" s="171"/>
      <c r="G77" s="172"/>
    </row>
    <row r="78" spans="2:10" ht="16.5" thickBot="1" x14ac:dyDescent="0.3">
      <c r="B78" s="30">
        <v>10</v>
      </c>
      <c r="C78" s="169" t="s">
        <v>77</v>
      </c>
      <c r="D78" s="169"/>
      <c r="E78" s="169"/>
      <c r="F78" s="169"/>
      <c r="G78" s="170"/>
    </row>
  </sheetData>
  <mergeCells count="25">
    <mergeCell ref="B7:G7"/>
    <mergeCell ref="B8:G8"/>
    <mergeCell ref="B1:G1"/>
    <mergeCell ref="B3:G3"/>
    <mergeCell ref="B4:G4"/>
    <mergeCell ref="B5:B6"/>
    <mergeCell ref="F5:F6"/>
    <mergeCell ref="G5:G6"/>
    <mergeCell ref="D5:E6"/>
    <mergeCell ref="C78:G78"/>
    <mergeCell ref="B2:G2"/>
    <mergeCell ref="C74:G74"/>
    <mergeCell ref="C75:G75"/>
    <mergeCell ref="C76:G76"/>
    <mergeCell ref="C77:G77"/>
    <mergeCell ref="B68:G68"/>
    <mergeCell ref="C69:G69"/>
    <mergeCell ref="C70:G70"/>
    <mergeCell ref="C71:G71"/>
    <mergeCell ref="C72:G72"/>
    <mergeCell ref="C73:G73"/>
    <mergeCell ref="B9:G9"/>
    <mergeCell ref="B64:F64"/>
    <mergeCell ref="B65:F65"/>
    <mergeCell ref="B66:F66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24"/>
  <sheetViews>
    <sheetView showGridLines="0" zoomScaleNormal="100" workbookViewId="0">
      <selection activeCell="B10" sqref="B10:G10"/>
    </sheetView>
  </sheetViews>
  <sheetFormatPr defaultColWidth="9.140625" defaultRowHeight="15" x14ac:dyDescent="0.25"/>
  <cols>
    <col min="1" max="1" width="3.28515625" customWidth="1"/>
    <col min="2" max="2" width="10.140625" customWidth="1"/>
    <col min="3" max="3" width="78.140625" customWidth="1"/>
    <col min="4" max="4" width="6.42578125" customWidth="1"/>
    <col min="5" max="5" width="9" style="2" customWidth="1"/>
    <col min="6" max="6" width="14.5703125" style="3" bestFit="1" customWidth="1"/>
    <col min="7" max="7" width="14.85546875" style="4" bestFit="1" customWidth="1"/>
    <col min="9" max="9" width="12.28515625" bestFit="1" customWidth="1"/>
    <col min="11" max="11" width="9.7109375" bestFit="1" customWidth="1"/>
  </cols>
  <sheetData>
    <row r="1" spans="2:7" ht="26.25" x14ac:dyDescent="0.4">
      <c r="B1" s="139" t="s">
        <v>73</v>
      </c>
      <c r="C1" s="140"/>
      <c r="D1" s="140"/>
      <c r="E1" s="140"/>
      <c r="F1" s="140"/>
      <c r="G1" s="141"/>
    </row>
    <row r="2" spans="2:7" ht="27.75" x14ac:dyDescent="0.5">
      <c r="B2" s="150" t="s">
        <v>74</v>
      </c>
      <c r="C2" s="151"/>
      <c r="D2" s="151"/>
      <c r="E2" s="151"/>
      <c r="F2" s="151"/>
      <c r="G2" s="152"/>
    </row>
    <row r="3" spans="2:7" x14ac:dyDescent="0.25">
      <c r="B3" s="190" t="s">
        <v>56</v>
      </c>
      <c r="C3" s="191"/>
      <c r="D3" s="191"/>
      <c r="E3" s="191"/>
      <c r="F3" s="191"/>
      <c r="G3" s="192"/>
    </row>
    <row r="4" spans="2:7" ht="15.75" thickBot="1" x14ac:dyDescent="0.3">
      <c r="B4" s="193" t="s">
        <v>82</v>
      </c>
      <c r="C4" s="194"/>
      <c r="D4" s="194"/>
      <c r="E4" s="194"/>
      <c r="F4" s="194"/>
      <c r="G4" s="195"/>
    </row>
    <row r="5" spans="2:7" ht="15.75" x14ac:dyDescent="0.25">
      <c r="B5" s="196"/>
      <c r="C5" s="219" t="s">
        <v>38</v>
      </c>
      <c r="D5" s="202" t="s">
        <v>39</v>
      </c>
      <c r="E5" s="203"/>
      <c r="F5" s="198" t="s">
        <v>150</v>
      </c>
      <c r="G5" s="220"/>
    </row>
    <row r="6" spans="2:7" ht="16.5" thickBot="1" x14ac:dyDescent="0.3">
      <c r="B6" s="197"/>
      <c r="C6" s="221" t="s">
        <v>96</v>
      </c>
      <c r="D6" s="204"/>
      <c r="E6" s="205"/>
      <c r="F6" s="199"/>
      <c r="G6" s="222"/>
    </row>
    <row r="7" spans="2:7" ht="15.75" thickBot="1" x14ac:dyDescent="0.3">
      <c r="B7" s="223" t="s">
        <v>97</v>
      </c>
      <c r="C7" s="224"/>
      <c r="D7" s="224"/>
      <c r="E7" s="224"/>
      <c r="F7" s="224"/>
      <c r="G7" s="225"/>
    </row>
    <row r="8" spans="2:7" ht="16.5" thickBot="1" x14ac:dyDescent="0.3">
      <c r="B8" s="207" t="s">
        <v>0</v>
      </c>
      <c r="C8" s="208"/>
      <c r="D8" s="208"/>
      <c r="E8" s="208"/>
      <c r="F8" s="208"/>
      <c r="G8" s="209"/>
    </row>
    <row r="9" spans="2:7" ht="16.5" thickBot="1" x14ac:dyDescent="0.3">
      <c r="B9" s="210" t="s">
        <v>10</v>
      </c>
      <c r="C9" s="211"/>
      <c r="D9" s="211"/>
      <c r="E9" s="211"/>
      <c r="F9" s="211"/>
      <c r="G9" s="212"/>
    </row>
    <row r="10" spans="2:7" ht="16.5" thickBot="1" x14ac:dyDescent="0.3">
      <c r="B10" s="173" t="s">
        <v>45</v>
      </c>
      <c r="C10" s="174"/>
      <c r="D10" s="174"/>
      <c r="E10" s="174"/>
      <c r="F10" s="174"/>
      <c r="G10" s="175"/>
    </row>
    <row r="11" spans="2:7" ht="15.75" x14ac:dyDescent="0.25">
      <c r="B11" s="32">
        <v>1</v>
      </c>
      <c r="C11" s="213" t="s">
        <v>63</v>
      </c>
      <c r="D11" s="214"/>
      <c r="E11" s="214"/>
      <c r="F11" s="214"/>
      <c r="G11" s="215"/>
    </row>
    <row r="12" spans="2:7" ht="15.75" x14ac:dyDescent="0.25">
      <c r="B12" s="216">
        <v>2</v>
      </c>
      <c r="C12" s="217" t="s">
        <v>64</v>
      </c>
      <c r="D12" s="217"/>
      <c r="E12" s="217"/>
      <c r="F12" s="217"/>
      <c r="G12" s="218"/>
    </row>
    <row r="13" spans="2:7" ht="15.75" x14ac:dyDescent="0.25">
      <c r="B13" s="216"/>
      <c r="C13" s="217" t="s">
        <v>65</v>
      </c>
      <c r="D13" s="217"/>
      <c r="E13" s="217"/>
      <c r="F13" s="217"/>
      <c r="G13" s="218"/>
    </row>
    <row r="14" spans="2:7" ht="15.75" x14ac:dyDescent="0.25">
      <c r="B14" s="216"/>
      <c r="C14" s="217" t="s">
        <v>66</v>
      </c>
      <c r="D14" s="217"/>
      <c r="E14" s="217"/>
      <c r="F14" s="217"/>
      <c r="G14" s="218"/>
    </row>
    <row r="15" spans="2:7" ht="15.75" x14ac:dyDescent="0.25">
      <c r="B15" s="216"/>
      <c r="C15" s="217" t="s">
        <v>67</v>
      </c>
      <c r="D15" s="217"/>
      <c r="E15" s="217"/>
      <c r="F15" s="217"/>
      <c r="G15" s="218"/>
    </row>
    <row r="16" spans="2:7" ht="15.75" x14ac:dyDescent="0.25">
      <c r="B16" s="216"/>
      <c r="C16" s="206" t="s">
        <v>46</v>
      </c>
      <c r="D16" s="176"/>
      <c r="E16" s="176"/>
      <c r="F16" s="176"/>
      <c r="G16" s="177"/>
    </row>
    <row r="17" spans="2:7" ht="15.75" x14ac:dyDescent="0.25">
      <c r="B17" s="13">
        <v>3</v>
      </c>
      <c r="C17" s="178" t="s">
        <v>47</v>
      </c>
      <c r="D17" s="178"/>
      <c r="E17" s="178"/>
      <c r="F17" s="178"/>
      <c r="G17" s="179"/>
    </row>
    <row r="18" spans="2:7" ht="15.75" x14ac:dyDescent="0.25">
      <c r="B18" s="13">
        <v>4</v>
      </c>
      <c r="C18" s="178" t="s">
        <v>48</v>
      </c>
      <c r="D18" s="178"/>
      <c r="E18" s="178"/>
      <c r="F18" s="178"/>
      <c r="G18" s="179"/>
    </row>
    <row r="19" spans="2:7" ht="32.25" customHeight="1" x14ac:dyDescent="0.25">
      <c r="B19" s="13">
        <v>5</v>
      </c>
      <c r="C19" s="178" t="s">
        <v>49</v>
      </c>
      <c r="D19" s="178"/>
      <c r="E19" s="178"/>
      <c r="F19" s="178"/>
      <c r="G19" s="179"/>
    </row>
    <row r="20" spans="2:7" ht="15.75" x14ac:dyDescent="0.25">
      <c r="B20" s="13">
        <v>6</v>
      </c>
      <c r="C20" s="171" t="s">
        <v>50</v>
      </c>
      <c r="D20" s="171"/>
      <c r="E20" s="171"/>
      <c r="F20" s="171"/>
      <c r="G20" s="172"/>
    </row>
    <row r="21" spans="2:7" ht="15.75" x14ac:dyDescent="0.25">
      <c r="B21" s="13">
        <v>7</v>
      </c>
      <c r="C21" s="171" t="s">
        <v>51</v>
      </c>
      <c r="D21" s="171"/>
      <c r="E21" s="171"/>
      <c r="F21" s="171"/>
      <c r="G21" s="172"/>
    </row>
    <row r="22" spans="2:7" ht="15.75" x14ac:dyDescent="0.25">
      <c r="B22" s="13">
        <v>8</v>
      </c>
      <c r="C22" s="171" t="s">
        <v>52</v>
      </c>
      <c r="D22" s="171"/>
      <c r="E22" s="171"/>
      <c r="F22" s="171"/>
      <c r="G22" s="172"/>
    </row>
    <row r="23" spans="2:7" ht="15.75" x14ac:dyDescent="0.25">
      <c r="B23" s="13">
        <v>9</v>
      </c>
      <c r="C23" s="171" t="s">
        <v>53</v>
      </c>
      <c r="D23" s="171"/>
      <c r="E23" s="171"/>
      <c r="F23" s="171"/>
      <c r="G23" s="172"/>
    </row>
    <row r="24" spans="2:7" ht="16.5" thickBot="1" x14ac:dyDescent="0.3">
      <c r="B24" s="33">
        <v>10</v>
      </c>
      <c r="C24" s="169" t="s">
        <v>57</v>
      </c>
      <c r="D24" s="169"/>
      <c r="E24" s="169"/>
      <c r="F24" s="169"/>
      <c r="G24" s="170"/>
    </row>
  </sheetData>
  <mergeCells count="27">
    <mergeCell ref="B1:G1"/>
    <mergeCell ref="B3:G3"/>
    <mergeCell ref="B4:G4"/>
    <mergeCell ref="B5:B6"/>
    <mergeCell ref="F5:F6"/>
    <mergeCell ref="G5:G6"/>
    <mergeCell ref="D5:E6"/>
    <mergeCell ref="B2:G2"/>
    <mergeCell ref="B12:B16"/>
    <mergeCell ref="C12:G12"/>
    <mergeCell ref="C13:G13"/>
    <mergeCell ref="C14:G14"/>
    <mergeCell ref="C15:G15"/>
    <mergeCell ref="B7:G7"/>
    <mergeCell ref="B8:G8"/>
    <mergeCell ref="B9:G9"/>
    <mergeCell ref="B10:G10"/>
    <mergeCell ref="C11:G11"/>
    <mergeCell ref="C22:G22"/>
    <mergeCell ref="C23:G23"/>
    <mergeCell ref="C24:G24"/>
    <mergeCell ref="C16:G16"/>
    <mergeCell ref="C17:G17"/>
    <mergeCell ref="C18:G18"/>
    <mergeCell ref="C19:G19"/>
    <mergeCell ref="C20:G20"/>
    <mergeCell ref="C21:G21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Summary</vt:lpstr>
      <vt:lpstr>HS</vt:lpstr>
      <vt:lpstr>LS</vt:lpstr>
      <vt:lpstr>TERMS AND CONDITIONS</vt:lpstr>
      <vt:lpstr>HS!Print_Area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2026-03-28T12:12:58Z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LPManualFileClassification">
    <vt:lpwstr>{1A067545-A4E2-4FA1-8094-0D7902669705}</vt:lpwstr>
  </property>
  <property fmtid="{D5CDD505-2E9C-101B-9397-08002B2CF9AE}" pid="3" name="DLPManualFileClassificationLastModifiedBy">
    <vt:lpwstr>BSLI\BG268067</vt:lpwstr>
  </property>
  <property fmtid="{D5CDD505-2E9C-101B-9397-08002B2CF9AE}" pid="4" name="DLPManualFileClassificationLastModificationDate">
    <vt:lpwstr>1668497588</vt:lpwstr>
  </property>
  <property fmtid="{D5CDD505-2E9C-101B-9397-08002B2CF9AE}" pid="5" name="DLPManualFileClassificationVersion">
    <vt:lpwstr>11.6.401.28</vt:lpwstr>
  </property>
</Properties>
</file>