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Cosmos Bank ATM BOQ" sheetId="1" r:id="rId1"/>
  </sheets>
  <calcPr calcId="152511"/>
</workbook>
</file>

<file path=xl/calcChain.xml><?xml version="1.0" encoding="utf-8"?>
<calcChain xmlns="http://schemas.openxmlformats.org/spreadsheetml/2006/main">
  <c r="H29" i="1" l="1"/>
  <c r="H28" i="1"/>
  <c r="H27" i="1"/>
  <c r="H26" i="1" l="1"/>
  <c r="H25" i="1"/>
  <c r="E16" i="1"/>
  <c r="F16" i="1"/>
  <c r="G16" i="1"/>
  <c r="H16" i="1"/>
  <c r="I16" i="1"/>
  <c r="J16" i="1"/>
  <c r="K16" i="1"/>
  <c r="L16" i="1"/>
  <c r="M16" i="1"/>
  <c r="N16" i="1"/>
  <c r="F18" i="1" l="1"/>
  <c r="G18" i="1"/>
  <c r="J18" i="1"/>
  <c r="K18" i="1"/>
  <c r="N18" i="1"/>
  <c r="E18" i="1"/>
  <c r="H18" i="1"/>
  <c r="I18" i="1"/>
  <c r="L18" i="1"/>
  <c r="M18" i="1"/>
  <c r="L20" i="1" l="1"/>
  <c r="F19" i="1"/>
  <c r="F20" i="1" s="1"/>
  <c r="L19" i="1"/>
  <c r="D16" i="1"/>
  <c r="M19" i="1" l="1"/>
  <c r="M20" i="1" s="1"/>
  <c r="N19" i="1"/>
  <c r="N20" i="1" s="1"/>
  <c r="I19" i="1"/>
  <c r="I20" i="1" s="1"/>
  <c r="H19" i="1"/>
  <c r="H20" i="1" s="1"/>
  <c r="E19" i="1"/>
  <c r="E20" i="1" s="1"/>
  <c r="K19" i="1"/>
  <c r="K20" i="1" s="1"/>
  <c r="G19" i="1"/>
  <c r="G20" i="1" s="1"/>
  <c r="J19" i="1"/>
  <c r="J20" i="1" s="1"/>
  <c r="D18" i="1"/>
  <c r="D19" i="1" l="1"/>
  <c r="D20" i="1" s="1"/>
  <c r="O20" i="1" s="1"/>
</calcChain>
</file>

<file path=xl/sharedStrings.xml><?xml version="1.0" encoding="utf-8"?>
<sst xmlns="http://schemas.openxmlformats.org/spreadsheetml/2006/main" count="70" uniqueCount="60">
  <si>
    <t>Sr. No.</t>
  </si>
  <si>
    <t>Branch Name / Premises Name</t>
  </si>
  <si>
    <t>Jayanagar</t>
  </si>
  <si>
    <t>Banashankari 2nd Stage</t>
  </si>
  <si>
    <t>Banashankari 3rd Stage</t>
  </si>
  <si>
    <t>Banasawadi</t>
  </si>
  <si>
    <t>Mysure</t>
  </si>
  <si>
    <t>Gandhi Bazaar</t>
  </si>
  <si>
    <t>Total</t>
  </si>
  <si>
    <t>Standard installation, pressure testing vacuuming, testing and Commissioning Hi Wall AC Machines</t>
  </si>
  <si>
    <t>Refrigeration piping for Hi Wall unit</t>
  </si>
  <si>
    <t>Interconnecting cable indoor and outdoor</t>
  </si>
  <si>
    <t xml:space="preserve">Drain piping 25 mm PVC </t>
  </si>
  <si>
    <t>Outdoor unit L type stand</t>
  </si>
  <si>
    <t>AC timer</t>
  </si>
  <si>
    <t>Electric supply cable and point</t>
  </si>
  <si>
    <t>Rate</t>
  </si>
  <si>
    <t xml:space="preserve">GST </t>
  </si>
  <si>
    <t>Total with GST</t>
  </si>
  <si>
    <t>TOTAL qty.</t>
  </si>
  <si>
    <t>Total Amount</t>
  </si>
  <si>
    <t>Qty</t>
  </si>
  <si>
    <t>No</t>
  </si>
  <si>
    <t>Mtr</t>
  </si>
  <si>
    <t>Daikin make Inverter Hi Wall AC Machine 1.5 ton</t>
  </si>
  <si>
    <t>Dismenatling of Existing units</t>
  </si>
  <si>
    <t>Daikin make Inverter Hi Wall AC Machine 1.0 ton</t>
  </si>
  <si>
    <t>Drain Pump</t>
  </si>
  <si>
    <t>Shankar Nagar Yeshwanthpur</t>
  </si>
  <si>
    <t>Rajarejeshwari Nagar (R R Nagar)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</si>
  <si>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</si>
  <si>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</si>
  <si>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</si>
  <si>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</si>
  <si>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</si>
  <si>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</si>
  <si>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</si>
  <si>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</si>
  <si>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</si>
  <si>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</si>
  <si>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</si>
  <si>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</si>
  <si>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 C Layout, Vijayanaga, A D Halli</t>
  </si>
  <si>
    <t>Ramaiah Hospital, Sadashivnagar</t>
  </si>
  <si>
    <t>Bhima Jewellers, Koramangala</t>
  </si>
  <si>
    <t>Krishna Temple Indiranagar</t>
  </si>
  <si>
    <t>Cosmos Bank - Bengaluru and Mysore  ATM Machine Installation BOQ.</t>
  </si>
  <si>
    <t>Nos.</t>
  </si>
  <si>
    <t>Buy Back</t>
  </si>
  <si>
    <t>1.0TR Hiwall Unit Buy Back</t>
  </si>
  <si>
    <t>1.5TR Hiwall Unit Buy Back</t>
  </si>
  <si>
    <t>Sr no</t>
  </si>
  <si>
    <t>Machine</t>
  </si>
  <si>
    <t>Unit</t>
  </si>
  <si>
    <t>Nos</t>
  </si>
  <si>
    <t>Amount</t>
  </si>
  <si>
    <t>Basic Rate</t>
  </si>
  <si>
    <t>GST@ 18%</t>
  </si>
  <si>
    <t>Total Low Side Value</t>
  </si>
  <si>
    <t xml:space="preserve">TOTAL BASIC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</si>
</sst>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6" xfId="0" quotePrefix="1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abSelected="1" topLeftCell="B7" workbookViewId="0">
      <selection activeCell="F14" sqref="F14"/>
    </sheetView>
  </sheetViews>
  <sheetFormatPr defaultRowHeight="15" x14ac:dyDescent="0.25"/>
  <cols>
    <col min="2" max="2" width="9.140625" style="5"/>
    <col min="3" max="3" width="32.140625" style="5" customWidth="1"/>
    <col min="4" max="4" width="16.28515625" style="5" customWidth="1"/>
    <col min="5" max="6" width="12.42578125" style="5" customWidth="1"/>
    <col min="7" max="7" width="15.140625" style="5" customWidth="1"/>
    <col min="8" max="8" width="13.7109375" style="5" customWidth="1"/>
    <col min="9" max="9" width="13.28515625" style="10" customWidth="1"/>
    <col min="10" max="10" width="13.42578125" style="5" customWidth="1"/>
    <col min="11" max="11" width="13.7109375" style="5" customWidth="1"/>
    <col min="12" max="13" width="11.140625" style="5" customWidth="1"/>
    <col min="14" max="14" width="14.42578125" style="5" customWidth="1"/>
    <col min="15" max="15" width="9.140625" style="5"/>
  </cols>
  <sheetData>
    <row r="1" spans="2:15" ht="26.25" customHeight="1" thickBot="1" x14ac:dyDescent="0.3">
      <c r="B1" s="8" t="s">
        <v>46</v>
      </c>
    </row>
    <row r="2" spans="2:15" s="1" customFormat="1" ht="125.25" customHeight="1" thickBot="1" x14ac:dyDescent="0.3">
      <c r="B2" s="25" t="s">
        <v>0</v>
      </c>
      <c r="C2" s="26" t="s">
        <v>1</v>
      </c>
      <c r="D2" s="27" t="s">
        <v>26</v>
      </c>
      <c r="E2" s="27" t="s">
        <v>24</v>
      </c>
      <c r="F2" s="27" t="s">
        <v>25</v>
      </c>
      <c r="G2" s="27" t="s">
        <v>9</v>
      </c>
      <c r="H2" s="27" t="s">
        <v>10</v>
      </c>
      <c r="I2" s="28" t="s">
        <v>11</v>
      </c>
      <c r="J2" s="27" t="s">
        <v>12</v>
      </c>
      <c r="K2" s="27" t="s">
        <v>13</v>
      </c>
      <c r="L2" s="27" t="s">
        <v>14</v>
      </c>
      <c r="M2" s="27" t="s">
        <v>27</v>
      </c>
      <c r="N2" s="27" t="s">
        <v>15</v>
      </c>
      <c r="O2" s="29" t="s">
        <v>8</v>
      </c>
    </row>
    <row r="3" spans="2:15" s="3" customFormat="1" x14ac:dyDescent="0.25">
      <c r="B3" s="21"/>
      <c r="C3" s="22" t="s">
        <v>21</v>
      </c>
      <c r="D3" s="22" t="s">
        <v>22</v>
      </c>
      <c r="E3" s="22" t="s">
        <v>22</v>
      </c>
      <c r="F3" s="22" t="s">
        <v>22</v>
      </c>
      <c r="G3" s="22" t="s">
        <v>22</v>
      </c>
      <c r="H3" s="22" t="s">
        <v>23</v>
      </c>
      <c r="I3" s="23" t="s">
        <v>23</v>
      </c>
      <c r="J3" s="22" t="s">
        <v>23</v>
      </c>
      <c r="K3" s="22" t="s">
        <v>22</v>
      </c>
      <c r="L3" s="22" t="s">
        <v>22</v>
      </c>
      <c r="M3" s="22" t="s">
        <v>22</v>
      </c>
      <c r="N3" s="22" t="s">
        <v>22</v>
      </c>
      <c r="O3" s="24"/>
    </row>
    <row r="4" spans="2:15" x14ac:dyDescent="0.25">
      <c r="B4" s="13" t="s">
        <v>30</v>
      </c>
      <c r="C4" s="37" t="s">
        <v>7</v>
      </c>
      <c r="D4" s="4">
        <v>0</v>
      </c>
      <c r="E4" s="4">
        <v>2</v>
      </c>
      <c r="F4" s="4">
        <v>2</v>
      </c>
      <c r="G4" s="4">
        <v>2</v>
      </c>
      <c r="H4" s="4">
        <v>22</v>
      </c>
      <c r="I4" s="9">
        <v>25</v>
      </c>
      <c r="J4" s="4">
        <v>12</v>
      </c>
      <c r="K4" s="4">
        <v>2</v>
      </c>
      <c r="L4" s="4">
        <v>1</v>
      </c>
      <c r="M4" s="4">
        <v>0</v>
      </c>
      <c r="N4" s="4">
        <v>25</v>
      </c>
      <c r="O4" s="12"/>
    </row>
    <row r="5" spans="2:15" x14ac:dyDescent="0.25">
      <c r="B5" s="13" t="s">
        <v>31</v>
      </c>
      <c r="C5" s="37" t="s">
        <v>2</v>
      </c>
      <c r="D5" s="4">
        <v>0</v>
      </c>
      <c r="E5" s="4">
        <v>1</v>
      </c>
      <c r="F5" s="4">
        <v>1</v>
      </c>
      <c r="G5" s="4">
        <v>1</v>
      </c>
      <c r="H5" s="4">
        <v>17</v>
      </c>
      <c r="I5" s="9">
        <v>25</v>
      </c>
      <c r="J5" s="4">
        <v>15</v>
      </c>
      <c r="K5" s="4">
        <v>1</v>
      </c>
      <c r="L5" s="4">
        <v>0</v>
      </c>
      <c r="M5" s="4">
        <v>0</v>
      </c>
      <c r="N5" s="4">
        <v>25</v>
      </c>
      <c r="O5" s="12"/>
    </row>
    <row r="6" spans="2:15" x14ac:dyDescent="0.25">
      <c r="B6" s="13" t="s">
        <v>32</v>
      </c>
      <c r="C6" s="38" t="s">
        <v>3</v>
      </c>
      <c r="D6" s="4">
        <v>2</v>
      </c>
      <c r="E6" s="4">
        <v>0</v>
      </c>
      <c r="F6" s="4">
        <v>1</v>
      </c>
      <c r="G6" s="4">
        <v>2</v>
      </c>
      <c r="H6" s="6">
        <v>22</v>
      </c>
      <c r="I6" s="11">
        <v>25</v>
      </c>
      <c r="J6" s="6">
        <v>15</v>
      </c>
      <c r="K6" s="6">
        <v>0</v>
      </c>
      <c r="L6" s="6">
        <v>1</v>
      </c>
      <c r="M6" s="6">
        <v>1</v>
      </c>
      <c r="N6" s="6">
        <v>25</v>
      </c>
      <c r="O6" s="14"/>
    </row>
    <row r="7" spans="2:15" x14ac:dyDescent="0.25">
      <c r="B7" s="13" t="s">
        <v>33</v>
      </c>
      <c r="C7" s="37" t="s">
        <v>44</v>
      </c>
      <c r="D7" s="4">
        <v>2</v>
      </c>
      <c r="E7" s="4">
        <v>0</v>
      </c>
      <c r="F7" s="4">
        <v>1</v>
      </c>
      <c r="G7" s="4">
        <v>2</v>
      </c>
      <c r="H7" s="6">
        <v>52</v>
      </c>
      <c r="I7" s="11">
        <v>55</v>
      </c>
      <c r="J7" s="6">
        <v>25</v>
      </c>
      <c r="K7" s="6">
        <v>2</v>
      </c>
      <c r="L7" s="6">
        <v>1</v>
      </c>
      <c r="M7" s="6">
        <v>0</v>
      </c>
      <c r="N7" s="6">
        <v>60</v>
      </c>
      <c r="O7" s="14"/>
    </row>
    <row r="8" spans="2:15" x14ac:dyDescent="0.25">
      <c r="B8" s="13" t="s">
        <v>34</v>
      </c>
      <c r="C8" s="38" t="s">
        <v>43</v>
      </c>
      <c r="D8" s="4">
        <v>2</v>
      </c>
      <c r="E8" s="4">
        <v>0</v>
      </c>
      <c r="F8" s="4">
        <v>0</v>
      </c>
      <c r="G8" s="4">
        <v>2</v>
      </c>
      <c r="H8" s="6">
        <v>33</v>
      </c>
      <c r="I8" s="11">
        <v>32</v>
      </c>
      <c r="J8" s="6">
        <v>15</v>
      </c>
      <c r="K8" s="6">
        <v>2</v>
      </c>
      <c r="L8" s="6">
        <v>1</v>
      </c>
      <c r="M8" s="6">
        <v>0</v>
      </c>
      <c r="N8" s="6">
        <v>32</v>
      </c>
      <c r="O8" s="14"/>
    </row>
    <row r="9" spans="2:15" x14ac:dyDescent="0.25">
      <c r="B9" s="13" t="s">
        <v>35</v>
      </c>
      <c r="C9" s="37" t="s">
        <v>42</v>
      </c>
      <c r="D9" s="4">
        <v>2</v>
      </c>
      <c r="E9" s="4">
        <v>0</v>
      </c>
      <c r="F9" s="4">
        <v>1</v>
      </c>
      <c r="G9" s="4">
        <v>2</v>
      </c>
      <c r="H9" s="6">
        <v>36</v>
      </c>
      <c r="I9" s="11">
        <v>40</v>
      </c>
      <c r="J9" s="6">
        <v>10</v>
      </c>
      <c r="K9" s="6">
        <v>2</v>
      </c>
      <c r="L9" s="6">
        <v>1</v>
      </c>
      <c r="M9" s="6">
        <v>0</v>
      </c>
      <c r="N9" s="6">
        <v>40</v>
      </c>
      <c r="O9" s="14"/>
    </row>
    <row r="10" spans="2:15" x14ac:dyDescent="0.25">
      <c r="B10" s="13" t="s">
        <v>36</v>
      </c>
      <c r="C10" s="37" t="s">
        <v>4</v>
      </c>
      <c r="D10" s="4">
        <v>2</v>
      </c>
      <c r="E10" s="4">
        <v>0</v>
      </c>
      <c r="F10" s="4">
        <v>1</v>
      </c>
      <c r="G10" s="4">
        <v>2</v>
      </c>
      <c r="H10" s="6">
        <v>30</v>
      </c>
      <c r="I10" s="11">
        <v>30</v>
      </c>
      <c r="J10" s="6">
        <v>25</v>
      </c>
      <c r="K10" s="6">
        <v>2</v>
      </c>
      <c r="L10" s="6">
        <v>1</v>
      </c>
      <c r="M10" s="6">
        <v>0</v>
      </c>
      <c r="N10" s="6">
        <v>30</v>
      </c>
      <c r="O10" s="14"/>
    </row>
    <row r="11" spans="2:15" x14ac:dyDescent="0.25">
      <c r="B11" s="13" t="s">
        <v>37</v>
      </c>
      <c r="C11" s="38" t="s">
        <v>45</v>
      </c>
      <c r="D11" s="4">
        <v>0</v>
      </c>
      <c r="E11" s="4">
        <v>2</v>
      </c>
      <c r="F11" s="4">
        <v>0</v>
      </c>
      <c r="G11" s="4">
        <v>2</v>
      </c>
      <c r="H11" s="6">
        <v>22</v>
      </c>
      <c r="I11" s="11">
        <v>25</v>
      </c>
      <c r="J11" s="6">
        <v>15</v>
      </c>
      <c r="K11" s="6">
        <v>2</v>
      </c>
      <c r="L11" s="6">
        <v>1</v>
      </c>
      <c r="M11" s="6">
        <v>1</v>
      </c>
      <c r="N11" s="6">
        <v>25</v>
      </c>
      <c r="O11" s="14"/>
    </row>
    <row r="12" spans="2:15" x14ac:dyDescent="0.25">
      <c r="B12" s="13" t="s">
        <v>38</v>
      </c>
      <c r="C12" s="38" t="s">
        <v>28</v>
      </c>
      <c r="D12" s="4">
        <v>2</v>
      </c>
      <c r="E12" s="4">
        <v>0</v>
      </c>
      <c r="F12" s="4">
        <v>0</v>
      </c>
      <c r="G12" s="4">
        <v>2</v>
      </c>
      <c r="H12" s="6">
        <v>32</v>
      </c>
      <c r="I12" s="11">
        <v>35</v>
      </c>
      <c r="J12" s="6">
        <v>30</v>
      </c>
      <c r="K12" s="6">
        <v>2</v>
      </c>
      <c r="L12" s="6">
        <v>1</v>
      </c>
      <c r="M12" s="6">
        <v>2</v>
      </c>
      <c r="N12" s="6">
        <v>35</v>
      </c>
      <c r="O12" s="14"/>
    </row>
    <row r="13" spans="2:15" x14ac:dyDescent="0.25">
      <c r="B13" s="13" t="s">
        <v>39</v>
      </c>
      <c r="C13" s="38" t="s">
        <v>29</v>
      </c>
      <c r="D13" s="4">
        <v>2</v>
      </c>
      <c r="E13" s="4">
        <v>0</v>
      </c>
      <c r="F13" s="4">
        <v>2</v>
      </c>
      <c r="G13" s="4">
        <v>2</v>
      </c>
      <c r="H13" s="6">
        <v>25</v>
      </c>
      <c r="I13" s="11">
        <v>25</v>
      </c>
      <c r="J13" s="6">
        <v>14</v>
      </c>
      <c r="K13" s="6">
        <v>2</v>
      </c>
      <c r="L13" s="6">
        <v>0</v>
      </c>
      <c r="M13" s="6">
        <v>0</v>
      </c>
      <c r="N13" s="6">
        <v>25</v>
      </c>
      <c r="O13" s="14"/>
    </row>
    <row r="14" spans="2:15" x14ac:dyDescent="0.25">
      <c r="B14" s="13" t="s">
        <v>40</v>
      </c>
      <c r="C14" s="38" t="s">
        <v>5</v>
      </c>
      <c r="D14" s="4">
        <v>0</v>
      </c>
      <c r="E14" s="4">
        <v>2</v>
      </c>
      <c r="F14" s="4">
        <v>2</v>
      </c>
      <c r="G14" s="4">
        <v>2</v>
      </c>
      <c r="H14" s="4">
        <v>22</v>
      </c>
      <c r="I14" s="9">
        <v>25</v>
      </c>
      <c r="J14" s="4">
        <v>15</v>
      </c>
      <c r="K14" s="4">
        <v>2</v>
      </c>
      <c r="L14" s="4">
        <v>1</v>
      </c>
      <c r="M14" s="4">
        <v>1</v>
      </c>
      <c r="N14" s="4">
        <v>25</v>
      </c>
      <c r="O14" s="14"/>
    </row>
    <row r="15" spans="2:15" ht="15.75" thickBot="1" x14ac:dyDescent="0.3">
      <c r="B15" s="30" t="s">
        <v>41</v>
      </c>
      <c r="C15" s="39" t="s">
        <v>6</v>
      </c>
      <c r="D15" s="32">
        <v>0</v>
      </c>
      <c r="E15" s="32">
        <v>2</v>
      </c>
      <c r="F15" s="32">
        <v>2</v>
      </c>
      <c r="G15" s="32">
        <v>2</v>
      </c>
      <c r="H15" s="32">
        <v>22</v>
      </c>
      <c r="I15" s="31">
        <v>25</v>
      </c>
      <c r="J15" s="32">
        <v>15</v>
      </c>
      <c r="K15" s="32">
        <v>2</v>
      </c>
      <c r="L15" s="32">
        <v>1</v>
      </c>
      <c r="M15" s="32">
        <v>1</v>
      </c>
      <c r="N15" s="32">
        <v>25</v>
      </c>
      <c r="O15" s="33"/>
    </row>
    <row r="16" spans="2:15" x14ac:dyDescent="0.25">
      <c r="B16" s="34"/>
      <c r="C16" s="35" t="s">
        <v>19</v>
      </c>
      <c r="D16" s="35">
        <f t="shared" ref="D16:N16" si="0">SUM(D4:D15)</f>
        <v>14</v>
      </c>
      <c r="E16" s="35">
        <f t="shared" si="0"/>
        <v>9</v>
      </c>
      <c r="F16" s="35">
        <f t="shared" si="0"/>
        <v>13</v>
      </c>
      <c r="G16" s="35">
        <f t="shared" si="0"/>
        <v>23</v>
      </c>
      <c r="H16" s="35">
        <f t="shared" si="0"/>
        <v>335</v>
      </c>
      <c r="I16" s="35">
        <f t="shared" si="0"/>
        <v>367</v>
      </c>
      <c r="J16" s="35">
        <f t="shared" si="0"/>
        <v>206</v>
      </c>
      <c r="K16" s="35">
        <f t="shared" si="0"/>
        <v>21</v>
      </c>
      <c r="L16" s="35">
        <f t="shared" si="0"/>
        <v>10</v>
      </c>
      <c r="M16" s="35">
        <f t="shared" si="0"/>
        <v>6</v>
      </c>
      <c r="N16" s="35">
        <f t="shared" si="0"/>
        <v>372</v>
      </c>
      <c r="O16" s="36"/>
    </row>
    <row r="17" spans="2:15" x14ac:dyDescent="0.25">
      <c r="B17" s="16"/>
      <c r="C17" s="4" t="s">
        <v>16</v>
      </c>
      <c r="D17" s="4">
        <v>26000</v>
      </c>
      <c r="E17" s="6">
        <v>29500</v>
      </c>
      <c r="F17" s="6">
        <v>1000</v>
      </c>
      <c r="G17" s="6">
        <v>1500</v>
      </c>
      <c r="H17" s="6">
        <v>850</v>
      </c>
      <c r="I17" s="11">
        <v>140</v>
      </c>
      <c r="J17" s="6">
        <v>120</v>
      </c>
      <c r="K17" s="6">
        <v>850</v>
      </c>
      <c r="L17" s="6">
        <v>3000</v>
      </c>
      <c r="M17" s="6">
        <v>6500</v>
      </c>
      <c r="N17" s="6">
        <v>150</v>
      </c>
      <c r="O17" s="15"/>
    </row>
    <row r="18" spans="2:15" s="2" customFormat="1" x14ac:dyDescent="0.25">
      <c r="B18" s="17"/>
      <c r="C18" s="7" t="s">
        <v>20</v>
      </c>
      <c r="D18" s="7">
        <f>D17*D16</f>
        <v>364000</v>
      </c>
      <c r="E18" s="7">
        <f t="shared" ref="E18:N18" si="1">E17*E16</f>
        <v>265500</v>
      </c>
      <c r="F18" s="7">
        <f t="shared" si="1"/>
        <v>13000</v>
      </c>
      <c r="G18" s="7">
        <f t="shared" si="1"/>
        <v>34500</v>
      </c>
      <c r="H18" s="7">
        <f t="shared" si="1"/>
        <v>284750</v>
      </c>
      <c r="I18" s="7">
        <f t="shared" si="1"/>
        <v>51380</v>
      </c>
      <c r="J18" s="7">
        <f t="shared" si="1"/>
        <v>24720</v>
      </c>
      <c r="K18" s="7">
        <f t="shared" si="1"/>
        <v>17850</v>
      </c>
      <c r="L18" s="7">
        <f t="shared" si="1"/>
        <v>30000</v>
      </c>
      <c r="M18" s="7">
        <f t="shared" si="1"/>
        <v>39000</v>
      </c>
      <c r="N18" s="7">
        <f t="shared" si="1"/>
        <v>55800</v>
      </c>
      <c r="O18" s="15"/>
    </row>
    <row r="19" spans="2:15" x14ac:dyDescent="0.25">
      <c r="B19" s="16"/>
      <c r="C19" s="6" t="s">
        <v>17</v>
      </c>
      <c r="D19" s="6">
        <f>D18*28/100</f>
        <v>101920</v>
      </c>
      <c r="E19" s="6">
        <f>E18*28/100</f>
        <v>74340</v>
      </c>
      <c r="F19" s="6">
        <f>F18*18/100</f>
        <v>2340</v>
      </c>
      <c r="G19" s="6">
        <f t="shared" ref="G19:N19" si="2">G18*18/100</f>
        <v>6210</v>
      </c>
      <c r="H19" s="6">
        <f t="shared" si="2"/>
        <v>51255</v>
      </c>
      <c r="I19" s="11">
        <f t="shared" si="2"/>
        <v>9248.4</v>
      </c>
      <c r="J19" s="6">
        <f t="shared" si="2"/>
        <v>4449.6000000000004</v>
      </c>
      <c r="K19" s="6">
        <f t="shared" si="2"/>
        <v>3213</v>
      </c>
      <c r="L19" s="6">
        <f t="shared" si="2"/>
        <v>5400</v>
      </c>
      <c r="M19" s="6">
        <f t="shared" si="2"/>
        <v>7020</v>
      </c>
      <c r="N19" s="6">
        <f t="shared" si="2"/>
        <v>10044</v>
      </c>
      <c r="O19" s="15"/>
    </row>
    <row r="20" spans="2:15" s="2" customFormat="1" ht="15.75" thickBot="1" x14ac:dyDescent="0.3">
      <c r="B20" s="18"/>
      <c r="C20" s="19" t="s">
        <v>18</v>
      </c>
      <c r="D20" s="19">
        <f>D18+D19</f>
        <v>465920</v>
      </c>
      <c r="E20" s="19">
        <f t="shared" ref="E20:N20" si="3">E18+E19</f>
        <v>339840</v>
      </c>
      <c r="F20" s="19">
        <f t="shared" si="3"/>
        <v>15340</v>
      </c>
      <c r="G20" s="19">
        <f t="shared" si="3"/>
        <v>40710</v>
      </c>
      <c r="H20" s="19">
        <f t="shared" si="3"/>
        <v>336005</v>
      </c>
      <c r="I20" s="19">
        <f t="shared" si="3"/>
        <v>60628.4</v>
      </c>
      <c r="J20" s="19">
        <f t="shared" si="3"/>
        <v>29169.599999999999</v>
      </c>
      <c r="K20" s="19">
        <f t="shared" si="3"/>
        <v>21063</v>
      </c>
      <c r="L20" s="19">
        <f t="shared" si="3"/>
        <v>35400</v>
      </c>
      <c r="M20" s="19">
        <f t="shared" si="3"/>
        <v>46020</v>
      </c>
      <c r="N20" s="19">
        <f t="shared" si="3"/>
        <v>65844</v>
      </c>
      <c r="O20" s="20">
        <f>SUM(D20:N20)</f>
        <v>1455940</v>
      </c>
    </row>
    <row r="22" spans="2:15" ht="15.75" thickBot="1" x14ac:dyDescent="0.3"/>
    <row r="23" spans="2:15" ht="15.75" thickBot="1" x14ac:dyDescent="0.3">
      <c r="B23" s="57" t="s">
        <v>48</v>
      </c>
      <c r="C23" s="58"/>
      <c r="D23" s="58"/>
      <c r="E23" s="58"/>
      <c r="F23" s="58"/>
      <c r="G23" s="58"/>
      <c r="H23" s="59"/>
    </row>
    <row r="24" spans="2:15" ht="15.75" thickBot="1" x14ac:dyDescent="0.3">
      <c r="B24" s="43" t="s">
        <v>51</v>
      </c>
      <c r="C24" s="58" t="s">
        <v>52</v>
      </c>
      <c r="D24" s="58"/>
      <c r="E24" s="44" t="s">
        <v>53</v>
      </c>
      <c r="F24" s="44" t="s">
        <v>54</v>
      </c>
      <c r="G24" s="44" t="s">
        <v>56</v>
      </c>
      <c r="H24" s="45" t="s">
        <v>55</v>
      </c>
    </row>
    <row r="25" spans="2:15" x14ac:dyDescent="0.25">
      <c r="B25" s="63">
        <v>1</v>
      </c>
      <c r="C25" s="64" t="s">
        <v>49</v>
      </c>
      <c r="D25" s="64"/>
      <c r="E25" s="65" t="s">
        <v>47</v>
      </c>
      <c r="F25" s="66">
        <v>6</v>
      </c>
      <c r="G25" s="66">
        <v>2500</v>
      </c>
      <c r="H25" s="67">
        <f>G25*F25</f>
        <v>15000</v>
      </c>
    </row>
    <row r="26" spans="2:15" ht="15.75" customHeight="1" thickBot="1" x14ac:dyDescent="0.3">
      <c r="B26" s="46">
        <v>2</v>
      </c>
      <c r="C26" s="60" t="s">
        <v>50</v>
      </c>
      <c r="D26" s="60"/>
      <c r="E26" s="47" t="s">
        <v>47</v>
      </c>
      <c r="F26" s="48">
        <v>7</v>
      </c>
      <c r="G26" s="48">
        <v>2500</v>
      </c>
      <c r="H26" s="49">
        <f>G26*F26</f>
        <v>17500</v>
      </c>
    </row>
    <row r="27" spans="2:15" x14ac:dyDescent="0.25">
      <c r="B27" s="50"/>
      <c r="C27" s="61" t="s">
        <v>59</v>
      </c>
      <c r="D27" s="61"/>
      <c r="E27" s="61"/>
      <c r="F27" s="51"/>
      <c r="G27" s="51"/>
      <c r="H27" s="52">
        <f>SUM(H25:H26)</f>
        <v>32500</v>
      </c>
    </row>
    <row r="28" spans="2:15" x14ac:dyDescent="0.25">
      <c r="B28" s="40"/>
      <c r="C28" s="62" t="s">
        <v>57</v>
      </c>
      <c r="D28" s="62"/>
      <c r="E28" s="62"/>
      <c r="F28" s="41"/>
      <c r="G28" s="41"/>
      <c r="H28" s="42">
        <f>H27*18%</f>
        <v>5850</v>
      </c>
    </row>
    <row r="29" spans="2:15" ht="15.75" thickBot="1" x14ac:dyDescent="0.3">
      <c r="B29" s="53"/>
      <c r="C29" s="56" t="s">
        <v>58</v>
      </c>
      <c r="D29" s="56"/>
      <c r="E29" s="56"/>
      <c r="F29" s="54"/>
      <c r="G29" s="54"/>
      <c r="H29" s="55">
        <f>SUM(H27:H28)</f>
        <v>38350</v>
      </c>
    </row>
  </sheetData>
  <mergeCells count="7">
    <mergeCell ref="C29:E29"/>
    <mergeCell ref="C25:D25"/>
    <mergeCell ref="B23:H23"/>
    <mergeCell ref="C26:D26"/>
    <mergeCell ref="C24:D24"/>
    <mergeCell ref="C27:E27"/>
    <mergeCell ref="C28:E28"/>
  </mergeCells>
  <hyperlinks>
    <hyperlink ref="C2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Cosmos Bank 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2025-02-17T07:32:06Z</dcterms:modified>
</cp:coreProperties>
</file>