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8_{B3E05332-46DE-4C16-A5ED-D37FD18E962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BOQ" sheetId="3" r:id="rId1"/>
  </sheets>
  <calcPr calcId="179021"/>
</workbook>
</file>

<file path=xl/calcChain.xml><?xml version="1.0" encoding="utf-8"?>
<calcChain xmlns="http://schemas.openxmlformats.org/spreadsheetml/2006/main">
  <c r="F31" i="3" l="1"/>
  <c r="F29" i="3"/>
  <c r="F37" i="3" l="1"/>
  <c r="F35" i="3"/>
  <c r="F34" i="3"/>
  <c r="F33" i="3"/>
  <c r="F30" i="3"/>
  <c r="F28" i="3"/>
  <c r="F26" i="3"/>
  <c r="F24" i="3"/>
  <c r="F22" i="3"/>
  <c r="F20" i="3"/>
  <c r="F13" i="3"/>
  <c r="F38" i="3" l="1"/>
  <c r="F39" i="3" s="1"/>
  <c r="F40" i="3" s="1"/>
  <c r="F14" i="3"/>
  <c r="F15" i="3" s="1"/>
  <c r="F16" i="3" s="1"/>
</calcChain>
</file>

<file path=xl/sharedStrings.xml><?xml version="1.0" encoding="utf-8"?>
<sst xmlns="http://schemas.openxmlformats.org/spreadsheetml/2006/main" count="68" uniqueCount="58">
  <si>
    <t>BILL OF QUANTITIES</t>
  </si>
  <si>
    <t xml:space="preserve">HIGH SIDE WORK </t>
  </si>
  <si>
    <t xml:space="preserve">SR. NO.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</si>
  <si>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</si>
  <si>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</si>
  <si>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</si>
  <si>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</si>
  <si>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</si>
  <si>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</si>
  <si>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</si>
  <si>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</si>
  <si>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</si>
  <si>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</si>
  <si>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</si>
  <si>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</si>
  <si>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</si>
  <si>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</si>
  <si>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</si>
  <si>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</si>
  <si>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</si>
  <si>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</si>
  <si>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</si>
  <si>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Lot</t>
  </si>
  <si>
    <t>Refrigerant Piping with Rubber Nitrile insulation</t>
  </si>
  <si>
    <t xml:space="preserve">Control Cabling : </t>
  </si>
  <si>
    <t xml:space="preserve">Drain Pipe </t>
  </si>
  <si>
    <t>Refrigerant Charging  &amp; Nitrogen Testing</t>
  </si>
  <si>
    <t xml:space="preserve">Kg's </t>
  </si>
  <si>
    <t>L/S</t>
  </si>
  <si>
    <t>Company Name</t>
  </si>
  <si>
    <t xml:space="preserve"> Dated </t>
  </si>
  <si>
    <t>Ducting work</t>
  </si>
  <si>
    <t>Canvas Connection</t>
  </si>
  <si>
    <t>Supply and Installation of fire rated Canvass Connection</t>
  </si>
  <si>
    <t>Transportation of Material Oxy Acytlene Set / Nitrogen and Other tools.</t>
  </si>
  <si>
    <t>Lifting Shifting</t>
  </si>
  <si>
    <t>Charges towards Double Decker MS Stand  - For Ductable units</t>
  </si>
  <si>
    <t>Supply &amp; Labour towards Communication Cable betweem IDU to ODU 7 Core 1.5 Sqmm  conduits</t>
  </si>
  <si>
    <t>Supply &amp; Labour charges towards PVC Drain Piping 50mm</t>
  </si>
  <si>
    <t>Supply &amp; Installation of Linear Grill</t>
  </si>
  <si>
    <t>Sqft</t>
  </si>
  <si>
    <t>Supply &amp; Installation towards Copper pipe with Nitrile Insulation 13mm as Required - Elbows/Cupling /Wooden Supports Etc. for Ductable unit</t>
  </si>
  <si>
    <t>Note - Civil work, Mathadi charges and Power Cable charges will be under customer's scope.</t>
  </si>
  <si>
    <t>10.11.2023</t>
  </si>
  <si>
    <t>Mr. DIY</t>
  </si>
  <si>
    <t>Site Address: -  Fairmount, Sanpada, Navi Mumbai - Maharashtra</t>
  </si>
  <si>
    <t>Labour charges towards Installation of Ductable Unit 8.5 TR</t>
  </si>
  <si>
    <t>AEON AIRCONDITIONING SOLUTIONS</t>
  </si>
  <si>
    <t>Complete Airconditioning solutions.</t>
  </si>
  <si>
    <t>Supply and Installation of Daikin  Ductable Airconditioners</t>
  </si>
  <si>
    <t>Daikin Units</t>
  </si>
  <si>
    <t>Office No. 108 &amp; 109, Devashree Garden Commercial Complex, R.W. Sawant Marg, Above Sheetal Dairy,</t>
  </si>
  <si>
    <t xml:space="preserve">Rutu Park, Thane - 4000601, Maharashtra. Email: services@ecovistamep.com  Mob. No. - 9322334106 </t>
  </si>
  <si>
    <t xml:space="preserve">Standard Installation, Testing &amp; Commissioning Charges for Ductable Units </t>
  </si>
  <si>
    <t>Supply of Daikin Make 8.5 TR High Static Non Inverter Ductable AC (R-410A) Three Phase - FDR100FRV16</t>
  </si>
  <si>
    <t>Supply &amp; Installation of Rectangular ducting with clamp supports etc.</t>
  </si>
  <si>
    <t>Supply &amp; Application of  of 13 mm thick Closed Cell Nitrile rubber insulation for Ducting</t>
  </si>
  <si>
    <t>Volumn Collar Damper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</si>
</sst>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rgb="FF002060"/>
      <name val="Arial"/>
      <family val="2"/>
    </font>
    <font>
      <b/>
      <sz val="20"/>
      <color rgb="FF00206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"/>
      <charset val="204"/>
    </font>
    <font>
      <b/>
      <sz val="14"/>
      <color theme="1"/>
      <name val="Calibri"/>
      <family val="2"/>
      <scheme val="minor"/>
    </font>
    <font>
      <sz val="20"/>
      <color rgb="FF00206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9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3" applyFont="1" applyBorder="1" applyAlignment="1">
      <alignment vertical="center"/>
    </xf>
    <xf numFmtId="0" fontId="10" fillId="0" borderId="1" xfId="3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10" fillId="0" borderId="6" xfId="2" applyNumberFormat="1" applyFont="1" applyBorder="1" applyAlignment="1">
      <alignment horizontal="right" vertical="center"/>
    </xf>
    <xf numFmtId="165" fontId="3" fillId="0" borderId="6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0" fontId="20" fillId="4" borderId="0" xfId="0" applyFont="1" applyFill="1"/>
    <xf numFmtId="0" fontId="0" fillId="4" borderId="0" xfId="0" applyFill="1"/>
    <xf numFmtId="164" fontId="0" fillId="4" borderId="0" xfId="0" applyNumberFormat="1" applyFill="1"/>
    <xf numFmtId="165" fontId="10" fillId="0" borderId="1" xfId="2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165" fontId="10" fillId="0" borderId="1" xfId="2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4" borderId="0" xfId="1" applyNumberFormat="1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right" vertical="center" wrapText="1"/>
    </xf>
    <xf numFmtId="165" fontId="10" fillId="0" borderId="6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23" xfId="2" applyNumberFormat="1" applyFont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24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2" xr:uid="{00000000-0005-0000-0000-000002000000}"/>
    <cellStyle name="Normal" xfId="0" builtinId="0"/>
    <cellStyle name="Normal 10" xfId="5" xr:uid="{00000000-0005-0000-0000-000004000000}"/>
    <cellStyle name="Normal 2 2" xfId="3" xr:uid="{00000000-0005-0000-0000-000005000000}"/>
    <cellStyle name="Style 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829407</xdr:colOff>
      <xdr:row>3</xdr:row>
      <xdr:rowOff>31506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1DC6F-37B9-4D9C-ABD4-D60AF32F36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61925"/>
          <a:ext cx="1381857" cy="7458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4473-FA54-4814-B166-DA25F00368E3}">
  <sheetPr>
    <pageSetUpPr fitToPage="1"/>
  </sheetPr>
  <dimension ref="A1:F43"/>
  <sheetViews>
    <sheetView showGridLines="0" tabSelected="1" topLeftCell="A7" zoomScaleNormal="100" workbookViewId="0">
      <selection activeCell="B31" sqref="B31"/>
    </sheetView>
  </sheetViews>
  <sheetFormatPr defaultRowHeight="15"/>
  <cols>
    <col min="1" max="1" width="10.140625" customWidth="1"/>
    <col min="2" max="2" width="81.7109375" bestFit="1" customWidth="1"/>
    <col min="3" max="3" width="6.42578125" customWidth="1"/>
    <col min="4" max="4" width="7.42578125" style="5" customWidth="1"/>
    <col min="5" max="5" width="11.85546875" style="6" customWidth="1"/>
    <col min="6" max="6" width="12.7109375" style="7" bestFit="1" customWidth="1"/>
  </cols>
  <sheetData>
    <row r="1" spans="1:6" ht="26.25">
      <c r="A1" s="95" t="s">
        <v>47</v>
      </c>
      <c r="B1" s="96"/>
      <c r="C1" s="96"/>
      <c r="D1" s="96"/>
      <c r="E1" s="96"/>
      <c r="F1" s="97"/>
    </row>
    <row r="2" spans="1:6" ht="27.75">
      <c r="A2" s="81" t="s">
        <v>48</v>
      </c>
      <c r="B2" s="81"/>
      <c r="C2" s="81"/>
      <c r="D2" s="81"/>
      <c r="E2" s="81"/>
      <c r="F2" s="82"/>
    </row>
    <row r="3" spans="1:6">
      <c r="A3" s="98" t="s">
        <v>51</v>
      </c>
      <c r="B3" s="99"/>
      <c r="C3" s="99"/>
      <c r="D3" s="99"/>
      <c r="E3" s="99"/>
      <c r="F3" s="100"/>
    </row>
    <row r="4" spans="1:6" ht="15.75" thickBot="1">
      <c r="A4" s="101" t="s">
        <v>52</v>
      </c>
      <c r="B4" s="102"/>
      <c r="C4" s="102"/>
      <c r="D4" s="102"/>
      <c r="E4" s="102"/>
      <c r="F4" s="103"/>
    </row>
    <row r="5" spans="1:6" ht="15.75">
      <c r="A5" s="104"/>
      <c r="B5" s="25" t="s">
        <v>29</v>
      </c>
      <c r="C5" s="106"/>
      <c r="D5" s="108" t="s">
        <v>30</v>
      </c>
      <c r="E5" s="110" t="s">
        <v>43</v>
      </c>
      <c r="F5" s="112"/>
    </row>
    <row r="6" spans="1:6" ht="16.5" thickBot="1">
      <c r="A6" s="105"/>
      <c r="B6" s="26" t="s">
        <v>44</v>
      </c>
      <c r="C6" s="107"/>
      <c r="D6" s="109"/>
      <c r="E6" s="111"/>
      <c r="F6" s="113"/>
    </row>
    <row r="7" spans="1:6">
      <c r="A7" s="83" t="s">
        <v>45</v>
      </c>
      <c r="B7" s="84"/>
      <c r="C7" s="84"/>
      <c r="D7" s="84"/>
      <c r="E7" s="84"/>
      <c r="F7" s="85"/>
    </row>
    <row r="8" spans="1:6">
      <c r="A8" s="86" t="s">
        <v>0</v>
      </c>
      <c r="B8" s="87"/>
      <c r="C8" s="87"/>
      <c r="D8" s="87"/>
      <c r="E8" s="87"/>
      <c r="F8" s="88"/>
    </row>
    <row r="9" spans="1:6" ht="15.75" customHeight="1" thickBot="1">
      <c r="A9" s="89" t="s">
        <v>1</v>
      </c>
      <c r="B9" s="90"/>
      <c r="C9" s="90"/>
      <c r="D9" s="90"/>
      <c r="E9" s="90"/>
      <c r="F9" s="91"/>
    </row>
    <row r="10" spans="1:6" ht="15.75" thickBot="1">
      <c r="A10" s="66" t="s">
        <v>2</v>
      </c>
      <c r="B10" s="67" t="s">
        <v>3</v>
      </c>
      <c r="C10" s="67" t="s">
        <v>4</v>
      </c>
      <c r="D10" s="67" t="s">
        <v>5</v>
      </c>
      <c r="E10" s="67" t="s">
        <v>6</v>
      </c>
      <c r="F10" s="68" t="s">
        <v>7</v>
      </c>
    </row>
    <row r="11" spans="1:6" ht="15.75" thickBot="1">
      <c r="A11" s="92" t="s">
        <v>49</v>
      </c>
      <c r="B11" s="93"/>
      <c r="C11" s="93"/>
      <c r="D11" s="93"/>
      <c r="E11" s="93"/>
      <c r="F11" s="94"/>
    </row>
    <row r="12" spans="1:6">
      <c r="A12" s="61" t="s">
        <v>17</v>
      </c>
      <c r="B12" s="62" t="s">
        <v>50</v>
      </c>
      <c r="C12" s="63"/>
      <c r="D12" s="63"/>
      <c r="E12" s="64"/>
      <c r="F12" s="65"/>
    </row>
    <row r="13" spans="1:6" ht="15.75" thickBot="1">
      <c r="A13" s="21"/>
      <c r="B13" s="33" t="s">
        <v>54</v>
      </c>
      <c r="C13" s="8" t="s">
        <v>8</v>
      </c>
      <c r="D13" s="8">
        <v>4</v>
      </c>
      <c r="E13" s="29"/>
      <c r="F13" s="31">
        <f t="shared" ref="F13" si="0">SUM(D13*E13)</f>
        <v>0</v>
      </c>
    </row>
    <row r="14" spans="1:6">
      <c r="A14" s="27"/>
      <c r="B14" s="46" t="s">
        <v>9</v>
      </c>
      <c r="C14" s="54"/>
      <c r="D14" s="55"/>
      <c r="E14" s="56"/>
      <c r="F14" s="57">
        <f>SUM(F12:F13)</f>
        <v>0</v>
      </c>
    </row>
    <row r="15" spans="1:6">
      <c r="A15" s="22"/>
      <c r="B15" s="4" t="s">
        <v>10</v>
      </c>
      <c r="C15" s="2"/>
      <c r="D15" s="3"/>
      <c r="E15" s="30"/>
      <c r="F15" s="32">
        <f>F14*28%</f>
        <v>0</v>
      </c>
    </row>
    <row r="16" spans="1:6" ht="15.75" thickBot="1">
      <c r="A16" s="47"/>
      <c r="B16" s="49" t="s">
        <v>11</v>
      </c>
      <c r="C16" s="50"/>
      <c r="D16" s="51"/>
      <c r="E16" s="52"/>
      <c r="F16" s="53">
        <f>F14+F15</f>
        <v>0</v>
      </c>
    </row>
    <row r="17" spans="1:6" ht="15.75" thickBot="1">
      <c r="A17" s="75" t="s">
        <v>12</v>
      </c>
      <c r="B17" s="76"/>
      <c r="C17" s="76"/>
      <c r="D17" s="76"/>
      <c r="E17" s="76"/>
      <c r="F17" s="77"/>
    </row>
    <row r="18" spans="1:6" ht="15.75" thickBot="1">
      <c r="A18" s="73" t="s">
        <v>13</v>
      </c>
      <c r="B18" s="74" t="s">
        <v>14</v>
      </c>
      <c r="C18" s="74" t="s">
        <v>15</v>
      </c>
      <c r="D18" s="67" t="s">
        <v>5</v>
      </c>
      <c r="E18" s="67" t="s">
        <v>6</v>
      </c>
      <c r="F18" s="68" t="s">
        <v>7</v>
      </c>
    </row>
    <row r="19" spans="1:6">
      <c r="A19" s="69">
        <v>1</v>
      </c>
      <c r="B19" s="70" t="s">
        <v>53</v>
      </c>
      <c r="C19" s="70"/>
      <c r="D19" s="70"/>
      <c r="E19" s="71"/>
      <c r="F19" s="72"/>
    </row>
    <row r="20" spans="1:6">
      <c r="A20" s="23"/>
      <c r="B20" s="19" t="s">
        <v>46</v>
      </c>
      <c r="C20" s="12" t="s">
        <v>18</v>
      </c>
      <c r="D20" s="10">
        <v>4</v>
      </c>
      <c r="E20" s="39">
        <v>8000</v>
      </c>
      <c r="F20" s="31">
        <f t="shared" ref="F20" si="1">E20*D20</f>
        <v>32000</v>
      </c>
    </row>
    <row r="21" spans="1:6">
      <c r="A21" s="20">
        <v>2</v>
      </c>
      <c r="B21" s="15" t="s">
        <v>23</v>
      </c>
      <c r="C21" s="12"/>
      <c r="D21" s="10"/>
      <c r="E21" s="39"/>
      <c r="F21" s="31"/>
    </row>
    <row r="22" spans="1:6" ht="24">
      <c r="A22" s="21"/>
      <c r="B22" s="9" t="s">
        <v>41</v>
      </c>
      <c r="C22" s="12" t="s">
        <v>16</v>
      </c>
      <c r="D22" s="10">
        <v>85</v>
      </c>
      <c r="E22" s="39">
        <v>1570</v>
      </c>
      <c r="F22" s="31">
        <f t="shared" ref="F22" si="2">E22*D22</f>
        <v>133450</v>
      </c>
    </row>
    <row r="23" spans="1:6">
      <c r="A23" s="20">
        <v>3</v>
      </c>
      <c r="B23" s="11" t="s">
        <v>24</v>
      </c>
      <c r="C23" s="12"/>
      <c r="D23" s="10"/>
      <c r="E23" s="39"/>
      <c r="F23" s="31"/>
    </row>
    <row r="24" spans="1:6">
      <c r="A24" s="21"/>
      <c r="B24" s="35" t="s">
        <v>37</v>
      </c>
      <c r="C24" s="12" t="s">
        <v>16</v>
      </c>
      <c r="D24" s="10">
        <v>95</v>
      </c>
      <c r="E24" s="39">
        <v>265</v>
      </c>
      <c r="F24" s="31">
        <f t="shared" ref="F24" si="3">E24*D24</f>
        <v>25175</v>
      </c>
    </row>
    <row r="25" spans="1:6">
      <c r="A25" s="20">
        <v>4</v>
      </c>
      <c r="B25" s="11" t="s">
        <v>25</v>
      </c>
      <c r="C25" s="12"/>
      <c r="D25" s="10"/>
      <c r="E25" s="39"/>
      <c r="F25" s="31"/>
    </row>
    <row r="26" spans="1:6">
      <c r="A26" s="21"/>
      <c r="B26" s="34" t="s">
        <v>38</v>
      </c>
      <c r="C26" s="12" t="s">
        <v>16</v>
      </c>
      <c r="D26" s="10">
        <v>25</v>
      </c>
      <c r="E26" s="39">
        <v>210</v>
      </c>
      <c r="F26" s="31">
        <f t="shared" ref="F26:F35" si="4">E26*D26</f>
        <v>5250</v>
      </c>
    </row>
    <row r="27" spans="1:6">
      <c r="A27" s="20">
        <v>5</v>
      </c>
      <c r="B27" s="24" t="s">
        <v>31</v>
      </c>
      <c r="C27" s="12"/>
      <c r="D27" s="10"/>
      <c r="E27" s="39"/>
      <c r="F27" s="31"/>
    </row>
    <row r="28" spans="1:6">
      <c r="A28" s="21">
        <v>5.0999999999999996</v>
      </c>
      <c r="B28" s="34" t="s">
        <v>55</v>
      </c>
      <c r="C28" s="8" t="s">
        <v>40</v>
      </c>
      <c r="D28" s="10">
        <v>1900</v>
      </c>
      <c r="E28" s="40">
        <v>120</v>
      </c>
      <c r="F28" s="41">
        <f t="shared" ref="F28:F30" si="5">E28*D28</f>
        <v>228000</v>
      </c>
    </row>
    <row r="29" spans="1:6">
      <c r="A29" s="21">
        <v>5.2</v>
      </c>
      <c r="B29" s="34" t="s">
        <v>56</v>
      </c>
      <c r="C29" s="8" t="s">
        <v>40</v>
      </c>
      <c r="D29" s="10">
        <v>1900</v>
      </c>
      <c r="E29" s="40">
        <v>50</v>
      </c>
      <c r="F29" s="41">
        <f t="shared" ref="F29" si="6">E29*D29</f>
        <v>95000</v>
      </c>
    </row>
    <row r="30" spans="1:6">
      <c r="A30" s="21">
        <v>5.3</v>
      </c>
      <c r="B30" s="9" t="s">
        <v>39</v>
      </c>
      <c r="C30" s="8" t="s">
        <v>40</v>
      </c>
      <c r="D30" s="10">
        <v>35</v>
      </c>
      <c r="E30" s="40">
        <v>595</v>
      </c>
      <c r="F30" s="41">
        <f t="shared" si="5"/>
        <v>20825</v>
      </c>
    </row>
    <row r="31" spans="1:6">
      <c r="A31" s="21">
        <v>5.4</v>
      </c>
      <c r="B31" s="9" t="s">
        <v>57</v>
      </c>
      <c r="C31" s="8" t="s">
        <v>40</v>
      </c>
      <c r="D31" s="10">
        <v>35</v>
      </c>
      <c r="E31" s="40">
        <v>45</v>
      </c>
      <c r="F31" s="41">
        <f t="shared" ref="F31" si="7">E31*D31</f>
        <v>1575</v>
      </c>
    </row>
    <row r="32" spans="1:6">
      <c r="A32" s="20">
        <v>6</v>
      </c>
      <c r="B32" s="11" t="s">
        <v>32</v>
      </c>
      <c r="C32" s="12"/>
      <c r="D32" s="10"/>
      <c r="E32" s="42"/>
      <c r="F32" s="31"/>
    </row>
    <row r="33" spans="1:6">
      <c r="A33" s="21"/>
      <c r="B33" s="9" t="s">
        <v>33</v>
      </c>
      <c r="C33" s="8" t="s">
        <v>8</v>
      </c>
      <c r="D33" s="14">
        <v>4</v>
      </c>
      <c r="E33" s="40">
        <v>4750</v>
      </c>
      <c r="F33" s="41">
        <f t="shared" ref="F33" si="8">E33*D33</f>
        <v>19000</v>
      </c>
    </row>
    <row r="34" spans="1:6">
      <c r="A34" s="21">
        <v>7</v>
      </c>
      <c r="B34" s="16" t="s">
        <v>26</v>
      </c>
      <c r="C34" s="17" t="s">
        <v>27</v>
      </c>
      <c r="D34" s="18">
        <v>10</v>
      </c>
      <c r="E34" s="43">
        <v>950</v>
      </c>
      <c r="F34" s="58">
        <f t="shared" si="4"/>
        <v>9500</v>
      </c>
    </row>
    <row r="35" spans="1:6">
      <c r="A35" s="21">
        <v>8</v>
      </c>
      <c r="B35" s="9" t="s">
        <v>35</v>
      </c>
      <c r="C35" s="12" t="s">
        <v>22</v>
      </c>
      <c r="D35" s="10">
        <v>1</v>
      </c>
      <c r="E35" s="39">
        <v>25000</v>
      </c>
      <c r="F35" s="31">
        <f t="shared" si="4"/>
        <v>25000</v>
      </c>
    </row>
    <row r="36" spans="1:6">
      <c r="A36" s="21">
        <v>9</v>
      </c>
      <c r="B36" s="13" t="s">
        <v>34</v>
      </c>
      <c r="C36" s="12" t="s">
        <v>28</v>
      </c>
      <c r="D36" s="14">
        <v>1</v>
      </c>
      <c r="E36" s="39">
        <v>2500</v>
      </c>
      <c r="F36" s="31">
        <v>5000</v>
      </c>
    </row>
    <row r="37" spans="1:6" ht="15.75" thickBot="1">
      <c r="A37" s="21">
        <v>10</v>
      </c>
      <c r="B37" s="13" t="s">
        <v>36</v>
      </c>
      <c r="C37" s="12" t="s">
        <v>18</v>
      </c>
      <c r="D37" s="14">
        <v>4</v>
      </c>
      <c r="E37" s="39">
        <v>7500</v>
      </c>
      <c r="F37" s="31">
        <f t="shared" ref="F37" si="9">E37*D37</f>
        <v>30000</v>
      </c>
    </row>
    <row r="38" spans="1:6">
      <c r="A38" s="27"/>
      <c r="B38" s="78" t="s">
        <v>19</v>
      </c>
      <c r="C38" s="78"/>
      <c r="D38" s="28"/>
      <c r="E38" s="44"/>
      <c r="F38" s="57">
        <f>SUM(F19:F37)</f>
        <v>629775</v>
      </c>
    </row>
    <row r="39" spans="1:6">
      <c r="A39" s="22"/>
      <c r="B39" s="79" t="s">
        <v>20</v>
      </c>
      <c r="C39" s="79"/>
      <c r="D39" s="1"/>
      <c r="E39" s="45"/>
      <c r="F39" s="32">
        <f>F38*18%</f>
        <v>113359.5</v>
      </c>
    </row>
    <row r="40" spans="1:6" ht="15.75" thickBot="1">
      <c r="A40" s="47"/>
      <c r="B40" s="80" t="s">
        <v>21</v>
      </c>
      <c r="C40" s="80"/>
      <c r="D40" s="59"/>
      <c r="E40" s="60"/>
      <c r="F40" s="53">
        <f>SUM(F38:F39)</f>
        <v>743134.5</v>
      </c>
    </row>
    <row r="43" spans="1:6" ht="18.75">
      <c r="A43" s="36" t="s">
        <v>42</v>
      </c>
      <c r="B43" s="36"/>
      <c r="C43" s="37"/>
      <c r="D43" s="38"/>
      <c r="E43" s="48"/>
    </row>
  </sheetData>
  <mergeCells count="17">
    <mergeCell ref="A1:F1"/>
    <mergeCell ref="A3:F3"/>
    <mergeCell ref="A4:F4"/>
    <mergeCell ref="A5:A6"/>
    <mergeCell ref="C5:C6"/>
    <mergeCell ref="D5:D6"/>
    <mergeCell ref="E5:E6"/>
    <mergeCell ref="F5:F6"/>
    <mergeCell ref="A17:F17"/>
    <mergeCell ref="B38:C38"/>
    <mergeCell ref="B39:C39"/>
    <mergeCell ref="B40:C40"/>
    <mergeCell ref="A2:F2"/>
    <mergeCell ref="A7:F7"/>
    <mergeCell ref="A8:F8"/>
    <mergeCell ref="A9:F9"/>
    <mergeCell ref="A11:F11"/>
  </mergeCells>
  <printOptions horizontalCentered="1" verticalCentered="1"/>
  <pageMargins left="0" right="0" top="0" bottom="0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2023-11-10T10:59:44Z</dcterms:modified>
</cp:coreProperties>
</file>