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Dharwad, Banglore\"/>
    </mc:Choice>
  </mc:AlternateContent>
  <xr:revisionPtr revIDLastSave="0" documentId="13_ncr:1_{DFAACE1C-47E4-47F6-BEA8-D19AFF09F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2" l="1"/>
  <c r="K21" i="2"/>
  <c r="H30" i="2"/>
  <c r="I10" i="1"/>
  <c r="J2" i="2" l="1"/>
  <c r="J1" i="1"/>
  <c r="I9" i="1" l="1"/>
  <c r="K6" i="2" l="1"/>
  <c r="D30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8" i="2" l="1"/>
  <c r="K29" i="2" s="1"/>
  <c r="K30" i="2" s="1"/>
  <c r="I42" i="1"/>
  <c r="I35" i="1" l="1"/>
  <c r="I11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<sst xmlns="http://schemas.openxmlformats.org/spreadsheetml/2006/main" count="225" uniqueCount="172">
  <si>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</si>
  <si>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</si>
  <si>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</si>
  <si>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</si>
  <si>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</si>
  <si>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</si>
  <si>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</si>
  <si>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</si>
  <si>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</si>
  <si>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</si>
  <si>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</si>
  <si>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</si>
  <si>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</si>
  <si>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</si>
  <si>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</si>
  <si>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</si>
  <si>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</si>
  <si>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</si>
  <si>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</si>
  <si>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</si>
  <si>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</si>
  <si>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</si>
  <si>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</si>
  <si>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</si>
  <si>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</si>
  <si>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</si>
  <si>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</si>
  <si>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</si>
  <si>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</si>
  <si>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</si>
  <si>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</si>
  <si>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</si>
  <si>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</si>
  <si>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</si>
  <si>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</si>
  <si>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</si>
  <si>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</si>
  <si>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</si>
  <si>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</si>
  <si>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</si>
  <si>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</si>
  <si>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</si>
  <si>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</si>
  <si>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</si>
  <si>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</si>
  <si>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</si>
  <si>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</si>
  <si>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</si>
  <si>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</si>
  <si>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</si>
  <si>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</si>
  <si>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</si>
  <si>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</si>
  <si>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</si>
  <si>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</si>
  <si>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</si>
  <si>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</si>
  <si>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</si>
  <si>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</si>
  <si>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</si>
  <si>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</si>
  <si>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</si>
  <si>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</si>
  <si>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</si>
  <si>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</si>
  <si>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</si>
  <si>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</si>
  <si>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</si>
  <si>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</si>
  <si>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</si>
  <si>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</si>
  <si>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</si>
  <si>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</si>
  <si>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</si>
  <si>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</si>
  <si>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</si>
  <si>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</si>
  <si>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</si>
  <si>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</si>
  <si>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</si>
  <si>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</si>
  <si>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</si>
  <si>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</si>
  <si>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</si>
  <si>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</si>
  <si>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</si>
  <si>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</si>
  <si>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</si>
  <si>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</si>
  <si>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</si>
  <si>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</si>
  <si>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</si>
  <si>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</si>
  <si>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</si>
  <si>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</si>
  <si>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</si>
  <si>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</si>
  <si>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</si>
  <si>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</si>
  <si>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</si>
  <si>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</si>
  <si>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</si>
  <si>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</si>
  <si>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</si>
  <si>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</si>
  <si>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</si>
  <si>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</si>
  <si>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</si>
  <si>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</si>
  <si>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</si>
  <si>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</si>
  <si>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</si>
  <si>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</si>
  <si>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</si>
  <si>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</si>
  <si>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</si>
  <si>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</si>
  <si>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</si>
  <si>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</si>
  <si>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</si>
  <si>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</si>
  <si>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</si>
  <si>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</si>
  <si>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</si>
  <si>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</si>
  <si>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</si>
  <si>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</si>
  <si>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</si>
  <si>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</si>
  <si>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</si>
  <si>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</si>
  <si>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</si>
  <si>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</si>
  <si>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</si>
  <si>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</si>
  <si>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</si>
  <si>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</si>
  <si>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</si>
  <si>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</si>
  <si>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</si>
  <si>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</si>
  <si>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</si>
  <si>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</si>
  <si>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</si>
  <si>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</si>
  <si>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</si>
  <si>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</si>
  <si>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</si>
  <si>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C</t>
  </si>
  <si>
    <t>TOTAL HIGH SIDE VALUE  (A+B)</t>
  </si>
  <si>
    <t>3C/2.5 SQMM</t>
  </si>
  <si>
    <t>4C/2.5 SQMM</t>
  </si>
  <si>
    <t>GST 18%</t>
  </si>
  <si>
    <t>2.0 TR Inverter Cassette Model</t>
  </si>
  <si>
    <t>3.0 TR Inverter Cassette Model</t>
  </si>
  <si>
    <t>FCVFQ71AV16</t>
  </si>
  <si>
    <t>FCVFQ100AV16</t>
  </si>
  <si>
    <t>Bhandhan Bank Dharwad</t>
  </si>
  <si>
    <t>A.S.Q AIRCON ENGINEERS</t>
  </si>
  <si>
    <t>ABUBAKAR SIDDIQ</t>
  </si>
  <si>
    <t>MAKBUL HASAN</t>
  </si>
  <si>
    <t>asqairconengineers@gmail.com</t>
  </si>
  <si>
    <t>29CJHPS5806G1ZT</t>
  </si>
  <si>
    <t>CJHPS5806G</t>
  </si>
  <si>
    <t>Drain Pump</t>
  </si>
  <si>
    <t>2.0 TR - Inverter Cassette IDU</t>
  </si>
  <si>
    <t>2.0 TR- Inverter Cassette ODU</t>
  </si>
  <si>
    <t>2.0 TR - Inverter Cassette Panel</t>
  </si>
  <si>
    <t>3.0 TR - Inverter Cassette IDU</t>
  </si>
  <si>
    <t>3.0 TR- Inverter Cassette ODU</t>
  </si>
  <si>
    <t>3.0 TR - Inverter Cassette Panel</t>
  </si>
  <si>
    <t>shop no.4, 1st floor, Opp SLN hospital, Tippu sultan Road, Raichur-584101, Head Office: Hubballi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</si>
</sst>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4" fontId="16" fillId="0" borderId="10" xfId="2" applyFont="1" applyBorder="1" applyAlignment="1">
      <alignment horizontal="center" vertical="center"/>
    </xf>
    <xf numFmtId="44" fontId="13" fillId="2" borderId="70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9" xfId="0" quotePrefix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70" xfId="0" quotePrefix="1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qairconengineer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L32" sqref="L3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46077</v>
      </c>
    </row>
    <row r="2" spans="1:13" x14ac:dyDescent="0.3">
      <c r="A2" s="128" t="s">
        <v>2</v>
      </c>
      <c r="B2" s="129"/>
      <c r="C2" s="129"/>
      <c r="D2" s="129"/>
      <c r="E2" s="129"/>
      <c r="F2" s="129"/>
      <c r="G2" s="129"/>
      <c r="H2" s="129"/>
      <c r="I2" s="129"/>
      <c r="J2" s="130"/>
    </row>
    <row r="3" spans="1:13" x14ac:dyDescent="0.3">
      <c r="A3" s="131" t="s">
        <v>3</v>
      </c>
      <c r="B3" s="132"/>
      <c r="C3" s="133" t="s">
        <v>89</v>
      </c>
      <c r="D3" s="134"/>
      <c r="E3" s="134"/>
      <c r="F3" s="134"/>
      <c r="G3" s="134"/>
      <c r="H3" s="134"/>
      <c r="I3" s="134"/>
      <c r="J3" s="135"/>
    </row>
    <row r="4" spans="1:13" x14ac:dyDescent="0.3">
      <c r="A4" s="4"/>
      <c r="B4" s="5" t="s">
        <v>4</v>
      </c>
      <c r="C4" s="6" t="s">
        <v>5</v>
      </c>
      <c r="D4" s="83" t="s">
        <v>157</v>
      </c>
      <c r="E4" s="83"/>
      <c r="F4" s="136"/>
      <c r="G4" s="137"/>
      <c r="H4" s="137"/>
      <c r="I4" s="137"/>
      <c r="J4" s="138"/>
    </row>
    <row r="5" spans="1:13" ht="14.4" thickBot="1" x14ac:dyDescent="0.35">
      <c r="A5" s="142"/>
      <c r="B5" s="143"/>
      <c r="C5" s="143"/>
      <c r="D5" s="143"/>
      <c r="E5" s="143"/>
      <c r="F5" s="143"/>
      <c r="G5" s="143"/>
      <c r="H5" s="143"/>
      <c r="I5" s="143"/>
      <c r="J5" s="144"/>
      <c r="K5" s="7"/>
      <c r="L5" s="7"/>
      <c r="M5" s="7"/>
    </row>
    <row r="6" spans="1:13" ht="14.4" thickBot="1" x14ac:dyDescent="0.35">
      <c r="A6" s="145" t="s">
        <v>11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3" ht="28.2" thickBot="1" x14ac:dyDescent="0.35">
      <c r="A7" s="73" t="s">
        <v>12</v>
      </c>
      <c r="B7" s="139" t="s">
        <v>13</v>
      </c>
      <c r="C7" s="140"/>
      <c r="D7" s="141"/>
      <c r="E7" s="74" t="s">
        <v>6</v>
      </c>
      <c r="F7" s="158" t="s">
        <v>7</v>
      </c>
      <c r="G7" s="159"/>
      <c r="H7" s="74" t="s">
        <v>8</v>
      </c>
      <c r="I7" s="154" t="s">
        <v>9</v>
      </c>
      <c r="J7" s="155"/>
    </row>
    <row r="8" spans="1:13" ht="12.75" customHeight="1" x14ac:dyDescent="0.3">
      <c r="A8" s="68"/>
      <c r="B8" s="148" t="s">
        <v>14</v>
      </c>
      <c r="C8" s="149"/>
      <c r="D8" s="150"/>
      <c r="E8" s="68"/>
      <c r="F8" s="160"/>
      <c r="G8" s="161"/>
      <c r="H8" s="68"/>
      <c r="I8" s="156"/>
      <c r="J8" s="157"/>
    </row>
    <row r="9" spans="1:13" ht="15.6" x14ac:dyDescent="0.3">
      <c r="A9" s="72" t="s">
        <v>15</v>
      </c>
      <c r="B9" s="151" t="s">
        <v>16</v>
      </c>
      <c r="C9" s="152"/>
      <c r="D9" s="153"/>
      <c r="E9" s="72" t="s">
        <v>10</v>
      </c>
      <c r="F9" s="162">
        <v>3</v>
      </c>
      <c r="G9" s="163"/>
      <c r="H9" s="69">
        <v>1550</v>
      </c>
      <c r="I9" s="101">
        <f>F9*H9</f>
        <v>4650</v>
      </c>
      <c r="J9" s="102"/>
    </row>
    <row r="10" spans="1:13" ht="12.75" customHeight="1" x14ac:dyDescent="0.3">
      <c r="A10" s="72" t="s">
        <v>17</v>
      </c>
      <c r="B10" s="151" t="s">
        <v>18</v>
      </c>
      <c r="C10" s="152"/>
      <c r="D10" s="153"/>
      <c r="E10" s="72" t="s">
        <v>10</v>
      </c>
      <c r="F10" s="84"/>
      <c r="G10" s="85"/>
      <c r="H10" s="69">
        <v>1550</v>
      </c>
      <c r="I10" s="101">
        <f>F10*H10</f>
        <v>0</v>
      </c>
      <c r="J10" s="102"/>
    </row>
    <row r="11" spans="1:13" ht="12.75" customHeight="1" x14ac:dyDescent="0.3">
      <c r="A11" s="72" t="s">
        <v>19</v>
      </c>
      <c r="B11" s="151" t="s">
        <v>90</v>
      </c>
      <c r="C11" s="152"/>
      <c r="D11" s="153"/>
      <c r="E11" s="72" t="s">
        <v>10</v>
      </c>
      <c r="F11" s="162">
        <v>1</v>
      </c>
      <c r="G11" s="163"/>
      <c r="H11" s="69">
        <v>3200</v>
      </c>
      <c r="I11" s="101">
        <f t="shared" ref="I11:I41" si="0">F11*H11</f>
        <v>3200</v>
      </c>
      <c r="J11" s="102"/>
    </row>
    <row r="12" spans="1:13" ht="12.75" customHeight="1" x14ac:dyDescent="0.3">
      <c r="A12" s="72" t="s">
        <v>20</v>
      </c>
      <c r="B12" s="151" t="s">
        <v>91</v>
      </c>
      <c r="C12" s="152"/>
      <c r="D12" s="153"/>
      <c r="E12" s="72" t="s">
        <v>10</v>
      </c>
      <c r="F12" s="162">
        <v>2</v>
      </c>
      <c r="G12" s="163"/>
      <c r="H12" s="69">
        <v>3200</v>
      </c>
      <c r="I12" s="101">
        <f t="shared" si="0"/>
        <v>6400</v>
      </c>
      <c r="J12" s="102"/>
    </row>
    <row r="13" spans="1:13" ht="15.6" x14ac:dyDescent="0.3">
      <c r="A13" s="75"/>
      <c r="B13" s="117" t="s">
        <v>21</v>
      </c>
      <c r="C13" s="118"/>
      <c r="D13" s="119"/>
      <c r="E13" s="75"/>
      <c r="F13" s="84"/>
      <c r="G13" s="85"/>
      <c r="H13" s="70"/>
      <c r="I13" s="101">
        <f t="shared" si="0"/>
        <v>0</v>
      </c>
      <c r="J13" s="102"/>
    </row>
    <row r="14" spans="1:13" ht="12.75" customHeight="1" x14ac:dyDescent="0.3">
      <c r="A14" s="72" t="s">
        <v>22</v>
      </c>
      <c r="B14" s="151" t="s">
        <v>23</v>
      </c>
      <c r="C14" s="152"/>
      <c r="D14" s="153"/>
      <c r="E14" s="72" t="s">
        <v>10</v>
      </c>
      <c r="F14" s="84"/>
      <c r="G14" s="85"/>
      <c r="H14" s="69">
        <v>1000</v>
      </c>
      <c r="I14" s="101">
        <f t="shared" si="0"/>
        <v>0</v>
      </c>
      <c r="J14" s="102"/>
    </row>
    <row r="15" spans="1:13" ht="12.75" customHeight="1" x14ac:dyDescent="0.3">
      <c r="A15" s="72" t="s">
        <v>24</v>
      </c>
      <c r="B15" s="151" t="s">
        <v>25</v>
      </c>
      <c r="C15" s="152"/>
      <c r="D15" s="153"/>
      <c r="E15" s="72" t="s">
        <v>10</v>
      </c>
      <c r="F15" s="84"/>
      <c r="G15" s="85"/>
      <c r="H15" s="69">
        <v>2000</v>
      </c>
      <c r="I15" s="101">
        <f t="shared" si="0"/>
        <v>0</v>
      </c>
      <c r="J15" s="102"/>
    </row>
    <row r="16" spans="1:13" ht="15.6" x14ac:dyDescent="0.3">
      <c r="A16" s="75"/>
      <c r="B16" s="117" t="s">
        <v>26</v>
      </c>
      <c r="C16" s="118"/>
      <c r="D16" s="119"/>
      <c r="E16" s="75"/>
      <c r="F16" s="84"/>
      <c r="G16" s="85"/>
      <c r="H16" s="70"/>
      <c r="I16" s="101">
        <f t="shared" si="0"/>
        <v>0</v>
      </c>
      <c r="J16" s="102"/>
    </row>
    <row r="17" spans="1:10" ht="12.75" customHeight="1" x14ac:dyDescent="0.3">
      <c r="A17" s="72" t="s">
        <v>27</v>
      </c>
      <c r="B17" s="112" t="s">
        <v>28</v>
      </c>
      <c r="C17" s="113"/>
      <c r="D17" s="114"/>
      <c r="E17" s="72" t="s">
        <v>29</v>
      </c>
      <c r="F17" s="162">
        <v>30</v>
      </c>
      <c r="G17" s="163"/>
      <c r="H17" s="69">
        <v>850</v>
      </c>
      <c r="I17" s="101">
        <f>F17*H17</f>
        <v>25500</v>
      </c>
      <c r="J17" s="102"/>
    </row>
    <row r="18" spans="1:10" ht="12.75" customHeight="1" x14ac:dyDescent="0.3">
      <c r="A18" s="72" t="s">
        <v>30</v>
      </c>
      <c r="B18" s="112" t="s">
        <v>31</v>
      </c>
      <c r="C18" s="113"/>
      <c r="D18" s="114"/>
      <c r="E18" s="72" t="s">
        <v>29</v>
      </c>
      <c r="F18" s="162">
        <v>25</v>
      </c>
      <c r="G18" s="163"/>
      <c r="H18" s="69">
        <v>850</v>
      </c>
      <c r="I18" s="101">
        <f t="shared" si="0"/>
        <v>21250</v>
      </c>
      <c r="J18" s="102"/>
    </row>
    <row r="19" spans="1:10" ht="12.75" customHeight="1" x14ac:dyDescent="0.3">
      <c r="A19" s="72" t="s">
        <v>32</v>
      </c>
      <c r="B19" s="112" t="s">
        <v>33</v>
      </c>
      <c r="C19" s="113"/>
      <c r="D19" s="114"/>
      <c r="E19" s="72" t="s">
        <v>29</v>
      </c>
      <c r="F19" s="84"/>
      <c r="G19" s="85"/>
      <c r="H19" s="69">
        <v>850</v>
      </c>
      <c r="I19" s="101">
        <f t="shared" si="0"/>
        <v>0</v>
      </c>
      <c r="J19" s="102"/>
    </row>
    <row r="20" spans="1:10" ht="12.75" customHeight="1" x14ac:dyDescent="0.3">
      <c r="A20" s="72" t="s">
        <v>34</v>
      </c>
      <c r="B20" s="112" t="s">
        <v>35</v>
      </c>
      <c r="C20" s="113"/>
      <c r="D20" s="114"/>
      <c r="E20" s="72" t="s">
        <v>29</v>
      </c>
      <c r="F20" s="84"/>
      <c r="G20" s="85"/>
      <c r="H20" s="69">
        <v>1000</v>
      </c>
      <c r="I20" s="101">
        <f t="shared" si="0"/>
        <v>0</v>
      </c>
      <c r="J20" s="102"/>
    </row>
    <row r="21" spans="1:10" ht="12.75" customHeight="1" x14ac:dyDescent="0.3">
      <c r="A21" s="72" t="s">
        <v>36</v>
      </c>
      <c r="B21" s="112" t="s">
        <v>92</v>
      </c>
      <c r="C21" s="113"/>
      <c r="D21" s="114"/>
      <c r="E21" s="72" t="s">
        <v>29</v>
      </c>
      <c r="F21" s="162">
        <v>17</v>
      </c>
      <c r="G21" s="163"/>
      <c r="H21" s="69">
        <v>1000</v>
      </c>
      <c r="I21" s="101">
        <f t="shared" si="0"/>
        <v>17000</v>
      </c>
      <c r="J21" s="102"/>
    </row>
    <row r="22" spans="1:10" ht="12.75" customHeight="1" x14ac:dyDescent="0.3">
      <c r="A22" s="72" t="s">
        <v>37</v>
      </c>
      <c r="B22" s="112" t="s">
        <v>93</v>
      </c>
      <c r="C22" s="113"/>
      <c r="D22" s="114"/>
      <c r="E22" s="72" t="s">
        <v>29</v>
      </c>
      <c r="F22" s="162">
        <v>45</v>
      </c>
      <c r="G22" s="163"/>
      <c r="H22" s="69">
        <v>1000</v>
      </c>
      <c r="I22" s="101">
        <f t="shared" si="0"/>
        <v>45000</v>
      </c>
      <c r="J22" s="102"/>
    </row>
    <row r="23" spans="1:10" ht="12.75" customHeight="1" x14ac:dyDescent="0.3">
      <c r="A23" s="72" t="s">
        <v>38</v>
      </c>
      <c r="B23" s="112" t="s">
        <v>39</v>
      </c>
      <c r="C23" s="113"/>
      <c r="D23" s="114"/>
      <c r="E23" s="72" t="s">
        <v>29</v>
      </c>
      <c r="F23" s="84"/>
      <c r="G23" s="85"/>
      <c r="H23" s="69">
        <v>1000</v>
      </c>
      <c r="I23" s="101">
        <f t="shared" si="0"/>
        <v>0</v>
      </c>
      <c r="J23" s="102"/>
    </row>
    <row r="24" spans="1:10" ht="15.6" x14ac:dyDescent="0.3">
      <c r="A24" s="72">
        <v>4</v>
      </c>
      <c r="B24" s="112" t="s">
        <v>40</v>
      </c>
      <c r="C24" s="113"/>
      <c r="D24" s="114"/>
      <c r="E24" s="72"/>
      <c r="F24" s="84"/>
      <c r="G24" s="85"/>
      <c r="H24" s="69"/>
      <c r="I24" s="101">
        <f t="shared" si="0"/>
        <v>0</v>
      </c>
      <c r="J24" s="102"/>
    </row>
    <row r="25" spans="1:10" ht="15.6" x14ac:dyDescent="0.3">
      <c r="A25" s="72" t="s">
        <v>41</v>
      </c>
      <c r="B25" s="112" t="s">
        <v>42</v>
      </c>
      <c r="C25" s="113"/>
      <c r="D25" s="114"/>
      <c r="E25" s="72" t="s">
        <v>29</v>
      </c>
      <c r="F25" s="84"/>
      <c r="G25" s="85"/>
      <c r="H25" s="69">
        <v>120</v>
      </c>
      <c r="I25" s="101">
        <f t="shared" si="0"/>
        <v>0</v>
      </c>
      <c r="J25" s="102"/>
    </row>
    <row r="26" spans="1:10" ht="15.6" x14ac:dyDescent="0.3">
      <c r="A26" s="72" t="s">
        <v>43</v>
      </c>
      <c r="B26" s="112" t="s">
        <v>150</v>
      </c>
      <c r="C26" s="113"/>
      <c r="D26" s="114"/>
      <c r="E26" s="72" t="s">
        <v>29</v>
      </c>
      <c r="F26" s="162">
        <v>65</v>
      </c>
      <c r="G26" s="163"/>
      <c r="H26" s="69">
        <v>140</v>
      </c>
      <c r="I26" s="101">
        <f t="shared" si="0"/>
        <v>9100</v>
      </c>
      <c r="J26" s="102"/>
    </row>
    <row r="27" spans="1:10" ht="15.6" x14ac:dyDescent="0.3">
      <c r="A27" s="72" t="s">
        <v>44</v>
      </c>
      <c r="B27" s="112" t="s">
        <v>151</v>
      </c>
      <c r="C27" s="113"/>
      <c r="D27" s="114"/>
      <c r="E27" s="72" t="s">
        <v>29</v>
      </c>
      <c r="F27" s="162">
        <v>120</v>
      </c>
      <c r="G27" s="163"/>
      <c r="H27" s="69">
        <v>160</v>
      </c>
      <c r="I27" s="101">
        <f t="shared" si="0"/>
        <v>19200</v>
      </c>
      <c r="J27" s="102"/>
    </row>
    <row r="28" spans="1:10" ht="15.6" x14ac:dyDescent="0.3">
      <c r="A28" s="72" t="s">
        <v>46</v>
      </c>
      <c r="B28" s="112" t="s">
        <v>45</v>
      </c>
      <c r="C28" s="113"/>
      <c r="D28" s="114"/>
      <c r="E28" s="72" t="s">
        <v>29</v>
      </c>
      <c r="F28" s="84"/>
      <c r="G28" s="85"/>
      <c r="H28" s="69">
        <v>200</v>
      </c>
      <c r="I28" s="101">
        <f t="shared" si="0"/>
        <v>0</v>
      </c>
      <c r="J28" s="102"/>
    </row>
    <row r="29" spans="1:10" ht="12.75" customHeight="1" x14ac:dyDescent="0.3">
      <c r="A29" s="72" t="s">
        <v>47</v>
      </c>
      <c r="B29" s="112" t="s">
        <v>48</v>
      </c>
      <c r="C29" s="113"/>
      <c r="D29" s="114"/>
      <c r="E29" s="72" t="s">
        <v>29</v>
      </c>
      <c r="F29" s="162">
        <v>50</v>
      </c>
      <c r="G29" s="163"/>
      <c r="H29" s="69">
        <v>100</v>
      </c>
      <c r="I29" s="101">
        <f t="shared" si="0"/>
        <v>5000</v>
      </c>
      <c r="J29" s="102"/>
    </row>
    <row r="30" spans="1:10" ht="12.75" customHeight="1" x14ac:dyDescent="0.3">
      <c r="A30" s="72" t="s">
        <v>49</v>
      </c>
      <c r="B30" s="112" t="s">
        <v>50</v>
      </c>
      <c r="C30" s="113"/>
      <c r="D30" s="114"/>
      <c r="E30" s="72" t="s">
        <v>29</v>
      </c>
      <c r="F30" s="162">
        <v>55</v>
      </c>
      <c r="G30" s="163"/>
      <c r="H30" s="69">
        <v>120</v>
      </c>
      <c r="I30" s="101">
        <f t="shared" si="0"/>
        <v>6600</v>
      </c>
      <c r="J30" s="102"/>
    </row>
    <row r="31" spans="1:10" ht="15.6" x14ac:dyDescent="0.3">
      <c r="A31" s="75"/>
      <c r="B31" s="117" t="s">
        <v>51</v>
      </c>
      <c r="C31" s="118"/>
      <c r="D31" s="119"/>
      <c r="E31" s="75"/>
      <c r="F31" s="84"/>
      <c r="G31" s="85"/>
      <c r="H31" s="70"/>
      <c r="I31" s="101">
        <f t="shared" si="0"/>
        <v>0</v>
      </c>
      <c r="J31" s="102"/>
    </row>
    <row r="32" spans="1:10" ht="12.75" customHeight="1" x14ac:dyDescent="0.3">
      <c r="A32" s="72" t="s">
        <v>52</v>
      </c>
      <c r="B32" s="112" t="s">
        <v>53</v>
      </c>
      <c r="C32" s="113"/>
      <c r="D32" s="114"/>
      <c r="E32" s="72" t="s">
        <v>10</v>
      </c>
      <c r="F32" s="162">
        <v>3</v>
      </c>
      <c r="G32" s="163"/>
      <c r="H32" s="69">
        <v>800</v>
      </c>
      <c r="I32" s="101">
        <f t="shared" si="0"/>
        <v>2400</v>
      </c>
      <c r="J32" s="102"/>
    </row>
    <row r="33" spans="1:10" ht="12.75" customHeight="1" x14ac:dyDescent="0.3">
      <c r="A33" s="72" t="s">
        <v>54</v>
      </c>
      <c r="B33" s="112" t="s">
        <v>96</v>
      </c>
      <c r="C33" s="113"/>
      <c r="D33" s="114"/>
      <c r="E33" s="72" t="s">
        <v>10</v>
      </c>
      <c r="F33" s="162"/>
      <c r="G33" s="163"/>
      <c r="H33" s="69">
        <v>1500</v>
      </c>
      <c r="I33" s="101">
        <f t="shared" si="0"/>
        <v>0</v>
      </c>
      <c r="J33" s="102"/>
    </row>
    <row r="34" spans="1:10" ht="12.75" customHeight="1" x14ac:dyDescent="0.3">
      <c r="A34" s="72" t="s">
        <v>55</v>
      </c>
      <c r="B34" s="112" t="s">
        <v>94</v>
      </c>
      <c r="C34" s="113"/>
      <c r="D34" s="114"/>
      <c r="E34" s="72" t="s">
        <v>10</v>
      </c>
      <c r="F34" s="162">
        <v>1</v>
      </c>
      <c r="G34" s="163"/>
      <c r="H34" s="69">
        <v>1500</v>
      </c>
      <c r="I34" s="101">
        <f t="shared" si="0"/>
        <v>1500</v>
      </c>
      <c r="J34" s="102"/>
    </row>
    <row r="35" spans="1:10" ht="12.75" customHeight="1" x14ac:dyDescent="0.3">
      <c r="A35" s="72" t="s">
        <v>56</v>
      </c>
      <c r="B35" s="112" t="s">
        <v>95</v>
      </c>
      <c r="C35" s="113"/>
      <c r="D35" s="114"/>
      <c r="E35" s="72" t="s">
        <v>10</v>
      </c>
      <c r="F35" s="162">
        <v>2</v>
      </c>
      <c r="G35" s="163"/>
      <c r="H35" s="69">
        <v>1500</v>
      </c>
      <c r="I35" s="101">
        <f t="shared" si="0"/>
        <v>3000</v>
      </c>
      <c r="J35" s="102"/>
    </row>
    <row r="36" spans="1:10" ht="12.75" customHeight="1" x14ac:dyDescent="0.3">
      <c r="A36" s="72">
        <v>7</v>
      </c>
      <c r="B36" s="112" t="s">
        <v>57</v>
      </c>
      <c r="C36" s="113"/>
      <c r="D36" s="114"/>
      <c r="E36" s="72" t="s">
        <v>58</v>
      </c>
      <c r="F36" s="162">
        <v>150</v>
      </c>
      <c r="G36" s="163"/>
      <c r="H36" s="69">
        <v>245</v>
      </c>
      <c r="I36" s="101">
        <f t="shared" si="0"/>
        <v>36750</v>
      </c>
      <c r="J36" s="102"/>
    </row>
    <row r="37" spans="1:10" ht="15.6" x14ac:dyDescent="0.3">
      <c r="A37" s="72">
        <v>8</v>
      </c>
      <c r="B37" s="112" t="s">
        <v>59</v>
      </c>
      <c r="C37" s="113"/>
      <c r="D37" s="114"/>
      <c r="E37" s="72" t="s">
        <v>60</v>
      </c>
      <c r="F37" s="162">
        <v>6</v>
      </c>
      <c r="G37" s="163"/>
      <c r="H37" s="69">
        <v>1050</v>
      </c>
      <c r="I37" s="101">
        <f t="shared" si="0"/>
        <v>6300</v>
      </c>
      <c r="J37" s="102"/>
    </row>
    <row r="38" spans="1:10" ht="15.6" x14ac:dyDescent="0.3">
      <c r="A38" s="72">
        <v>9</v>
      </c>
      <c r="B38" s="112" t="s">
        <v>61</v>
      </c>
      <c r="C38" s="113"/>
      <c r="D38" s="114"/>
      <c r="E38" s="72" t="s">
        <v>29</v>
      </c>
      <c r="F38" s="84"/>
      <c r="G38" s="85"/>
      <c r="H38" s="69">
        <v>900</v>
      </c>
      <c r="I38" s="101">
        <f t="shared" si="0"/>
        <v>0</v>
      </c>
      <c r="J38" s="102"/>
    </row>
    <row r="39" spans="1:10" ht="15.6" x14ac:dyDescent="0.3">
      <c r="A39" s="72">
        <v>10</v>
      </c>
      <c r="B39" s="112" t="s">
        <v>62</v>
      </c>
      <c r="C39" s="113"/>
      <c r="D39" s="114"/>
      <c r="E39" s="76" t="s">
        <v>63</v>
      </c>
      <c r="F39" s="162">
        <v>9</v>
      </c>
      <c r="G39" s="163"/>
      <c r="H39" s="69">
        <v>1800</v>
      </c>
      <c r="I39" s="101">
        <f t="shared" si="0"/>
        <v>16200</v>
      </c>
      <c r="J39" s="102"/>
    </row>
    <row r="40" spans="1:10" ht="12.75" customHeight="1" x14ac:dyDescent="0.3">
      <c r="A40" s="72">
        <v>11</v>
      </c>
      <c r="B40" s="112" t="s">
        <v>64</v>
      </c>
      <c r="C40" s="113"/>
      <c r="D40" s="114"/>
      <c r="E40" s="72" t="s">
        <v>29</v>
      </c>
      <c r="F40" s="84"/>
      <c r="G40" s="85"/>
      <c r="H40" s="69">
        <v>150</v>
      </c>
      <c r="I40" s="101">
        <f t="shared" si="0"/>
        <v>0</v>
      </c>
      <c r="J40" s="102"/>
    </row>
    <row r="41" spans="1:10" ht="15.6" x14ac:dyDescent="0.3">
      <c r="A41" s="72">
        <v>12</v>
      </c>
      <c r="B41" s="112" t="s">
        <v>164</v>
      </c>
      <c r="C41" s="113"/>
      <c r="D41" s="114"/>
      <c r="E41" s="72" t="s">
        <v>10</v>
      </c>
      <c r="F41" s="162">
        <v>3</v>
      </c>
      <c r="G41" s="163"/>
      <c r="H41" s="69">
        <v>5400</v>
      </c>
      <c r="I41" s="101">
        <f t="shared" si="0"/>
        <v>16200</v>
      </c>
      <c r="J41" s="102"/>
    </row>
    <row r="42" spans="1:10" ht="15.6" x14ac:dyDescent="0.3">
      <c r="A42" s="72">
        <v>13</v>
      </c>
      <c r="B42" s="112" t="s">
        <v>97</v>
      </c>
      <c r="C42" s="113"/>
      <c r="D42" s="114"/>
      <c r="E42" s="72" t="s">
        <v>58</v>
      </c>
      <c r="F42" s="162">
        <v>160</v>
      </c>
      <c r="G42" s="163"/>
      <c r="H42" s="69">
        <v>245</v>
      </c>
      <c r="I42" s="101">
        <f t="shared" ref="I42" si="1">F42*H42</f>
        <v>39200</v>
      </c>
      <c r="J42" s="102"/>
    </row>
    <row r="43" spans="1:10" ht="15.6" x14ac:dyDescent="0.3">
      <c r="A43" s="75" t="s">
        <v>65</v>
      </c>
      <c r="B43" s="117" t="s">
        <v>66</v>
      </c>
      <c r="C43" s="118"/>
      <c r="D43" s="119"/>
      <c r="E43" s="77"/>
      <c r="F43" s="115"/>
      <c r="G43" s="116"/>
      <c r="H43" s="71"/>
      <c r="I43" s="99">
        <f>SUM(I9:I42)</f>
        <v>284450</v>
      </c>
      <c r="J43" s="100"/>
    </row>
    <row r="44" spans="1:10" ht="15.6" x14ac:dyDescent="0.3">
      <c r="A44" s="72" t="s">
        <v>67</v>
      </c>
      <c r="B44" s="112" t="s">
        <v>68</v>
      </c>
      <c r="C44" s="113"/>
      <c r="D44" s="114"/>
      <c r="E44" s="78" t="s">
        <v>69</v>
      </c>
      <c r="F44" s="105">
        <v>0.18</v>
      </c>
      <c r="G44" s="106"/>
      <c r="H44" s="72"/>
      <c r="I44" s="101">
        <f>F44*I43</f>
        <v>51201</v>
      </c>
      <c r="J44" s="102"/>
    </row>
    <row r="45" spans="1:10" ht="16.2" thickBot="1" x14ac:dyDescent="0.35">
      <c r="A45" s="20" t="s">
        <v>70</v>
      </c>
      <c r="B45" s="125" t="s">
        <v>98</v>
      </c>
      <c r="C45" s="126"/>
      <c r="D45" s="127"/>
      <c r="E45" s="79"/>
      <c r="F45" s="107"/>
      <c r="G45" s="108"/>
      <c r="H45" s="80"/>
      <c r="I45" s="103">
        <f>I44+I43</f>
        <v>335651</v>
      </c>
      <c r="J45" s="104"/>
    </row>
    <row r="46" spans="1:10" ht="14.4" thickBot="1" x14ac:dyDescent="0.35">
      <c r="A46" s="81" t="s">
        <v>70</v>
      </c>
      <c r="B46" s="120"/>
      <c r="C46" s="121"/>
      <c r="D46" s="121"/>
      <c r="E46" s="121"/>
      <c r="F46" s="121"/>
      <c r="G46" s="122"/>
      <c r="H46" s="82"/>
      <c r="I46" s="123"/>
      <c r="J46" s="124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5" t="s">
        <v>76</v>
      </c>
      <c r="D53" s="95"/>
      <c r="E53" s="95"/>
      <c r="F53" s="95"/>
      <c r="G53" s="95"/>
      <c r="H53" s="95"/>
      <c r="I53" s="95"/>
      <c r="J53" s="95"/>
    </row>
    <row r="54" spans="1:10" s="12" customFormat="1" ht="15" customHeight="1" x14ac:dyDescent="0.3">
      <c r="A54" s="11"/>
      <c r="B54" s="13" t="s">
        <v>77</v>
      </c>
      <c r="C54" s="95"/>
      <c r="D54" s="95"/>
      <c r="E54" s="95"/>
      <c r="F54" s="95"/>
      <c r="G54" s="95"/>
      <c r="H54" s="95"/>
      <c r="I54" s="95"/>
      <c r="J54" s="95"/>
    </row>
    <row r="55" spans="1:10" s="12" customFormat="1" x14ac:dyDescent="0.3">
      <c r="A55" s="11"/>
      <c r="B55" s="13" t="s">
        <v>78</v>
      </c>
      <c r="C55" s="109"/>
      <c r="D55" s="109"/>
      <c r="E55" s="109"/>
      <c r="F55" s="109"/>
      <c r="G55" s="109"/>
      <c r="H55" s="109"/>
      <c r="I55" s="109"/>
      <c r="J55" s="109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10" t="s">
        <v>79</v>
      </c>
      <c r="C58" s="111"/>
      <c r="D58" s="93" t="s">
        <v>158</v>
      </c>
      <c r="E58" s="93"/>
      <c r="F58" s="93"/>
      <c r="G58" s="93"/>
      <c r="H58" s="93"/>
      <c r="I58" s="93"/>
      <c r="J58" s="94"/>
    </row>
    <row r="59" spans="1:10" s="12" customFormat="1" ht="16.5" customHeight="1" thickTop="1" thickBot="1" x14ac:dyDescent="0.35">
      <c r="A59" s="11"/>
      <c r="B59" s="90" t="s">
        <v>87</v>
      </c>
      <c r="C59" s="91"/>
      <c r="D59" s="93">
        <v>7373</v>
      </c>
      <c r="E59" s="93"/>
      <c r="F59" s="93"/>
      <c r="G59" s="93"/>
      <c r="H59" s="93"/>
      <c r="I59" s="93"/>
      <c r="J59" s="94"/>
    </row>
    <row r="60" spans="1:10" s="12" customFormat="1" ht="16.5" customHeight="1" thickTop="1" thickBot="1" x14ac:dyDescent="0.35">
      <c r="A60" s="11"/>
      <c r="B60" s="90" t="s">
        <v>80</v>
      </c>
      <c r="C60" s="92"/>
      <c r="D60" s="93" t="s">
        <v>160</v>
      </c>
      <c r="E60" s="93"/>
      <c r="F60" s="93"/>
      <c r="G60" s="93"/>
      <c r="H60" s="93"/>
      <c r="I60" s="93"/>
      <c r="J60" s="94"/>
    </row>
    <row r="61" spans="1:10" s="12" customFormat="1" ht="16.5" customHeight="1" thickTop="1" thickBot="1" x14ac:dyDescent="0.35">
      <c r="A61" s="11"/>
      <c r="B61" s="90" t="s">
        <v>81</v>
      </c>
      <c r="C61" s="92"/>
      <c r="D61" s="93">
        <v>8660059137</v>
      </c>
      <c r="E61" s="93"/>
      <c r="F61" s="93"/>
      <c r="G61" s="93"/>
      <c r="H61" s="93"/>
      <c r="I61" s="93"/>
      <c r="J61" s="94"/>
    </row>
    <row r="62" spans="1:10" s="12" customFormat="1" ht="16.5" customHeight="1" thickTop="1" thickBot="1" x14ac:dyDescent="0.35">
      <c r="A62" s="11"/>
      <c r="B62" s="90" t="s">
        <v>82</v>
      </c>
      <c r="C62" s="92"/>
      <c r="D62" s="93" t="s">
        <v>159</v>
      </c>
      <c r="E62" s="93"/>
      <c r="F62" s="93"/>
      <c r="G62" s="93"/>
      <c r="H62" s="93"/>
      <c r="I62" s="93"/>
      <c r="J62" s="94"/>
    </row>
    <row r="63" spans="1:10" s="12" customFormat="1" ht="16.5" customHeight="1" thickTop="1" thickBot="1" x14ac:dyDescent="0.35">
      <c r="A63" s="11"/>
      <c r="B63" s="90" t="s">
        <v>83</v>
      </c>
      <c r="C63" s="92"/>
      <c r="D63" s="93">
        <v>8660059137</v>
      </c>
      <c r="E63" s="93"/>
      <c r="F63" s="93"/>
      <c r="G63" s="93"/>
      <c r="H63" s="93"/>
      <c r="I63" s="93"/>
      <c r="J63" s="94"/>
    </row>
    <row r="64" spans="1:10" s="12" customFormat="1" ht="16.5" customHeight="1" thickTop="1" thickBot="1" x14ac:dyDescent="0.35">
      <c r="A64" s="11"/>
      <c r="B64" s="90" t="s">
        <v>84</v>
      </c>
      <c r="C64" s="92"/>
      <c r="D64" s="98" t="s">
        <v>161</v>
      </c>
      <c r="E64" s="93"/>
      <c r="F64" s="93"/>
      <c r="G64" s="93"/>
      <c r="H64" s="93"/>
      <c r="I64" s="93"/>
      <c r="J64" s="94"/>
    </row>
    <row r="65" spans="1:10" s="12" customFormat="1" ht="16.5" customHeight="1" thickTop="1" thickBot="1" x14ac:dyDescent="0.35">
      <c r="A65" s="11"/>
      <c r="B65" s="96" t="s">
        <v>85</v>
      </c>
      <c r="C65" s="97"/>
      <c r="D65" s="93" t="s">
        <v>171</v>
      </c>
      <c r="E65" s="93"/>
      <c r="F65" s="93"/>
      <c r="G65" s="93"/>
      <c r="H65" s="93"/>
      <c r="I65" s="93"/>
      <c r="J65" s="94"/>
    </row>
    <row r="66" spans="1:10" s="12" customFormat="1" ht="16.5" customHeight="1" thickTop="1" thickBot="1" x14ac:dyDescent="0.35">
      <c r="A66" s="11"/>
      <c r="B66" s="16" t="s">
        <v>86</v>
      </c>
      <c r="C66" s="17"/>
      <c r="D66" s="93" t="s">
        <v>162</v>
      </c>
      <c r="E66" s="93"/>
      <c r="F66" s="93"/>
      <c r="G66" s="93"/>
      <c r="H66" s="93"/>
      <c r="I66" s="93"/>
      <c r="J66" s="94"/>
    </row>
    <row r="67" spans="1:10" s="12" customFormat="1" ht="16.5" customHeight="1" thickTop="1" thickBot="1" x14ac:dyDescent="0.35">
      <c r="A67" s="11"/>
      <c r="B67" s="96" t="s">
        <v>88</v>
      </c>
      <c r="C67" s="97"/>
      <c r="D67" s="93" t="s">
        <v>163</v>
      </c>
      <c r="E67" s="93"/>
      <c r="F67" s="93"/>
      <c r="G67" s="93"/>
      <c r="H67" s="93"/>
      <c r="I67" s="93"/>
      <c r="J67" s="94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mergeCells count="133">
    <mergeCell ref="F37:G37"/>
    <mergeCell ref="F39:G39"/>
    <mergeCell ref="F41:G41"/>
    <mergeCell ref="F42:G42"/>
    <mergeCell ref="F32:G32"/>
    <mergeCell ref="F34:G34"/>
    <mergeCell ref="F35:G35"/>
    <mergeCell ref="F33:G33"/>
    <mergeCell ref="F17:G17"/>
    <mergeCell ref="F18:G18"/>
    <mergeCell ref="F21:G21"/>
    <mergeCell ref="F22:G22"/>
    <mergeCell ref="F26:G26"/>
    <mergeCell ref="F27:G27"/>
    <mergeCell ref="F29:G29"/>
    <mergeCell ref="F30:G30"/>
    <mergeCell ref="F36:G3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1:G11"/>
    <mergeCell ref="F12:G12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I42:J42"/>
    <mergeCell ref="F43:G43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B65:C65"/>
  </mergeCells>
  <hyperlinks>
    <hyperlink ref="D64" r:id="rId1" xr:uid="{00000000-0004-0000-0000-000000000000}"/>
  </hyperlinks>
  <pageMargins left="0.7" right="0.7" top="0.75" bottom="0.75" header="0.3" footer="0.3"/>
  <pageSetup paperSize="9" scale="4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workbookViewId="0">
      <selection activeCell="H2" sqref="H2:H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99</v>
      </c>
      <c r="B1" s="164" t="s">
        <v>100</v>
      </c>
      <c r="C1" s="164"/>
      <c r="D1" s="23" t="s">
        <v>101</v>
      </c>
      <c r="E1" s="23" t="s">
        <v>102</v>
      </c>
      <c r="F1" s="23" t="s">
        <v>103</v>
      </c>
      <c r="G1" s="23" t="s">
        <v>6</v>
      </c>
      <c r="H1" s="23" t="s">
        <v>7</v>
      </c>
      <c r="I1" s="23" t="s">
        <v>104</v>
      </c>
      <c r="J1" s="23" t="s">
        <v>8</v>
      </c>
      <c r="K1" s="24" t="s">
        <v>9</v>
      </c>
    </row>
    <row r="2" spans="1:11" s="25" customFormat="1" ht="16.2" thickBot="1" x14ac:dyDescent="0.35">
      <c r="A2" s="165">
        <v>1</v>
      </c>
      <c r="B2" s="167" t="s">
        <v>105</v>
      </c>
      <c r="C2" s="168"/>
      <c r="D2" s="171"/>
      <c r="E2" s="26" t="s">
        <v>106</v>
      </c>
      <c r="F2" s="27" t="s">
        <v>107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66"/>
      <c r="B3" s="169"/>
      <c r="C3" s="170"/>
      <c r="D3" s="172"/>
      <c r="E3" s="32" t="s">
        <v>108</v>
      </c>
      <c r="F3" s="33" t="s">
        <v>109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73">
        <v>2</v>
      </c>
      <c r="B4" s="174" t="s">
        <v>110</v>
      </c>
      <c r="C4" s="175"/>
      <c r="D4" s="176"/>
      <c r="E4" s="37" t="s">
        <v>111</v>
      </c>
      <c r="F4" s="33" t="s">
        <v>112</v>
      </c>
      <c r="G4" s="38" t="s">
        <v>10</v>
      </c>
      <c r="H4" s="39">
        <v>1</v>
      </c>
      <c r="I4" s="30">
        <v>10750</v>
      </c>
      <c r="J4" s="31">
        <f t="shared" ref="J4" si="0">I4+I5</f>
        <v>27500</v>
      </c>
      <c r="K4" s="66">
        <f t="shared" ref="K4" si="1">J4*H4</f>
        <v>27500</v>
      </c>
    </row>
    <row r="5" spans="1:11" s="25" customFormat="1" ht="16.2" thickBot="1" x14ac:dyDescent="0.35">
      <c r="A5" s="165"/>
      <c r="B5" s="167"/>
      <c r="C5" s="168"/>
      <c r="D5" s="171"/>
      <c r="E5" s="40" t="s">
        <v>113</v>
      </c>
      <c r="F5" s="33" t="s">
        <v>114</v>
      </c>
      <c r="G5" s="41" t="s">
        <v>10</v>
      </c>
      <c r="H5" s="42">
        <v>1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115</v>
      </c>
      <c r="C6" s="179"/>
      <c r="D6" s="179"/>
      <c r="E6" s="37" t="s">
        <v>116</v>
      </c>
      <c r="F6" s="33" t="s">
        <v>117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118</v>
      </c>
      <c r="F7" s="33" t="s">
        <v>119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84">
        <v>4</v>
      </c>
      <c r="B9" s="187" t="s">
        <v>120</v>
      </c>
      <c r="C9" s="187"/>
      <c r="D9" s="187"/>
      <c r="E9" s="37" t="s">
        <v>121</v>
      </c>
      <c r="F9" s="37" t="s">
        <v>122</v>
      </c>
      <c r="G9" s="47" t="s">
        <v>10</v>
      </c>
      <c r="H9" s="44"/>
      <c r="I9" s="30">
        <v>23490</v>
      </c>
      <c r="J9" s="190">
        <f>(I9+I10+I11)</f>
        <v>48700</v>
      </c>
      <c r="K9" s="193">
        <f>J9*H9</f>
        <v>0</v>
      </c>
    </row>
    <row r="10" spans="1:11" s="25" customFormat="1" ht="16.2" thickBot="1" x14ac:dyDescent="0.35">
      <c r="A10" s="185"/>
      <c r="B10" s="188"/>
      <c r="C10" s="188"/>
      <c r="D10" s="188"/>
      <c r="E10" s="48" t="s">
        <v>123</v>
      </c>
      <c r="F10" s="37" t="s">
        <v>124</v>
      </c>
      <c r="G10" s="49" t="s">
        <v>10</v>
      </c>
      <c r="H10" s="50"/>
      <c r="I10" s="30">
        <v>19540</v>
      </c>
      <c r="J10" s="191"/>
      <c r="K10" s="194"/>
    </row>
    <row r="11" spans="1:11" s="25" customFormat="1" ht="16.2" thickBot="1" x14ac:dyDescent="0.35">
      <c r="A11" s="186"/>
      <c r="B11" s="189"/>
      <c r="C11" s="189"/>
      <c r="D11" s="189"/>
      <c r="E11" s="32" t="s">
        <v>125</v>
      </c>
      <c r="F11" s="37" t="s">
        <v>126</v>
      </c>
      <c r="G11" s="51" t="s">
        <v>10</v>
      </c>
      <c r="H11" s="46"/>
      <c r="I11" s="30">
        <v>5670</v>
      </c>
      <c r="J11" s="192"/>
      <c r="K11" s="195"/>
    </row>
    <row r="12" spans="1:11" s="25" customFormat="1" ht="16.2" thickBot="1" x14ac:dyDescent="0.35">
      <c r="A12" s="184">
        <v>5</v>
      </c>
      <c r="B12" s="187" t="s">
        <v>127</v>
      </c>
      <c r="C12" s="187"/>
      <c r="D12" s="187"/>
      <c r="E12" s="37" t="s">
        <v>128</v>
      </c>
      <c r="F12" s="37" t="s">
        <v>129</v>
      </c>
      <c r="G12" s="47" t="s">
        <v>10</v>
      </c>
      <c r="H12" s="44">
        <v>1</v>
      </c>
      <c r="I12" s="30">
        <v>27000</v>
      </c>
      <c r="J12" s="190">
        <f t="shared" ref="J12" si="4">(I12+I13+I14)</f>
        <v>54300</v>
      </c>
      <c r="K12" s="193">
        <f>J12*H12</f>
        <v>54300</v>
      </c>
    </row>
    <row r="13" spans="1:11" s="25" customFormat="1" ht="16.2" thickBot="1" x14ac:dyDescent="0.35">
      <c r="A13" s="185"/>
      <c r="B13" s="188"/>
      <c r="C13" s="188"/>
      <c r="D13" s="188"/>
      <c r="E13" s="48" t="s">
        <v>130</v>
      </c>
      <c r="F13" s="37" t="s">
        <v>131</v>
      </c>
      <c r="G13" s="49" t="s">
        <v>10</v>
      </c>
      <c r="H13" s="50">
        <v>1</v>
      </c>
      <c r="I13" s="30">
        <v>21630</v>
      </c>
      <c r="J13" s="191"/>
      <c r="K13" s="194"/>
    </row>
    <row r="14" spans="1:11" s="25" customFormat="1" ht="16.2" thickBot="1" x14ac:dyDescent="0.35">
      <c r="A14" s="186"/>
      <c r="B14" s="189"/>
      <c r="C14" s="189"/>
      <c r="D14" s="189"/>
      <c r="E14" s="32" t="s">
        <v>125</v>
      </c>
      <c r="F14" s="37" t="s">
        <v>132</v>
      </c>
      <c r="G14" s="51" t="s">
        <v>10</v>
      </c>
      <c r="H14" s="46">
        <v>1</v>
      </c>
      <c r="I14" s="30">
        <v>5670</v>
      </c>
      <c r="J14" s="192"/>
      <c r="K14" s="195"/>
    </row>
    <row r="15" spans="1:11" s="25" customFormat="1" ht="16.2" thickBot="1" x14ac:dyDescent="0.35">
      <c r="A15" s="184">
        <v>6</v>
      </c>
      <c r="B15" s="187" t="s">
        <v>133</v>
      </c>
      <c r="C15" s="187"/>
      <c r="D15" s="187"/>
      <c r="E15" s="37" t="s">
        <v>134</v>
      </c>
      <c r="F15" s="37" t="s">
        <v>135</v>
      </c>
      <c r="G15" s="47" t="s">
        <v>10</v>
      </c>
      <c r="H15" s="44">
        <v>2</v>
      </c>
      <c r="I15" s="30">
        <v>23700</v>
      </c>
      <c r="J15" s="190">
        <f t="shared" ref="J15" si="5">(I15+I16+I17)</f>
        <v>81300</v>
      </c>
      <c r="K15" s="193">
        <f t="shared" ref="K15:K18" si="6">J15*H15</f>
        <v>162600</v>
      </c>
    </row>
    <row r="16" spans="1:11" s="25" customFormat="1" ht="16.2" thickBot="1" x14ac:dyDescent="0.35">
      <c r="A16" s="185"/>
      <c r="B16" s="188"/>
      <c r="C16" s="188"/>
      <c r="D16" s="188"/>
      <c r="E16" s="48" t="s">
        <v>136</v>
      </c>
      <c r="F16" s="37" t="s">
        <v>137</v>
      </c>
      <c r="G16" s="49" t="s">
        <v>10</v>
      </c>
      <c r="H16" s="50">
        <v>2</v>
      </c>
      <c r="I16" s="30">
        <v>51930</v>
      </c>
      <c r="J16" s="191"/>
      <c r="K16" s="194"/>
    </row>
    <row r="17" spans="1:11" s="25" customFormat="1" ht="16.2" thickBot="1" x14ac:dyDescent="0.35">
      <c r="A17" s="186"/>
      <c r="B17" s="189"/>
      <c r="C17" s="189"/>
      <c r="D17" s="189"/>
      <c r="E17" s="32" t="s">
        <v>125</v>
      </c>
      <c r="F17" s="37" t="s">
        <v>138</v>
      </c>
      <c r="G17" s="51" t="s">
        <v>10</v>
      </c>
      <c r="H17" s="46">
        <v>2</v>
      </c>
      <c r="I17" s="30">
        <v>5670</v>
      </c>
      <c r="J17" s="192"/>
      <c r="K17" s="195"/>
    </row>
    <row r="18" spans="1:11" s="25" customFormat="1" ht="16.2" thickBot="1" x14ac:dyDescent="0.35">
      <c r="A18" s="184">
        <v>7</v>
      </c>
      <c r="B18" s="187" t="s">
        <v>139</v>
      </c>
      <c r="C18" s="187"/>
      <c r="D18" s="187"/>
      <c r="E18" s="37" t="s">
        <v>140</v>
      </c>
      <c r="F18" s="37" t="s">
        <v>141</v>
      </c>
      <c r="G18" s="47" t="s">
        <v>10</v>
      </c>
      <c r="H18" s="44"/>
      <c r="I18" s="30">
        <v>26730</v>
      </c>
      <c r="J18" s="190">
        <f t="shared" ref="J18" si="7">(I18+I19+I20)</f>
        <v>95900</v>
      </c>
      <c r="K18" s="193">
        <f t="shared" si="6"/>
        <v>0</v>
      </c>
    </row>
    <row r="19" spans="1:11" s="25" customFormat="1" ht="16.2" thickBot="1" x14ac:dyDescent="0.35">
      <c r="A19" s="185"/>
      <c r="B19" s="188"/>
      <c r="C19" s="188"/>
      <c r="D19" s="188"/>
      <c r="E19" s="48" t="s">
        <v>142</v>
      </c>
      <c r="F19" s="37" t="s">
        <v>143</v>
      </c>
      <c r="G19" s="49" t="s">
        <v>10</v>
      </c>
      <c r="H19" s="50"/>
      <c r="I19" s="30">
        <v>63500</v>
      </c>
      <c r="J19" s="191"/>
      <c r="K19" s="194"/>
    </row>
    <row r="20" spans="1:11" s="25" customFormat="1" ht="16.2" thickBot="1" x14ac:dyDescent="0.35">
      <c r="A20" s="204"/>
      <c r="B20" s="205"/>
      <c r="C20" s="205"/>
      <c r="D20" s="205"/>
      <c r="E20" s="40" t="s">
        <v>125</v>
      </c>
      <c r="F20" s="33" t="s">
        <v>144</v>
      </c>
      <c r="G20" s="86" t="s">
        <v>10</v>
      </c>
      <c r="H20" s="87"/>
      <c r="I20" s="88">
        <v>5670</v>
      </c>
      <c r="J20" s="191"/>
      <c r="K20" s="196"/>
    </row>
    <row r="21" spans="1:11" s="25" customFormat="1" ht="16.2" thickBot="1" x14ac:dyDescent="0.35">
      <c r="A21" s="206">
        <v>8</v>
      </c>
      <c r="B21" s="188" t="s">
        <v>153</v>
      </c>
      <c r="C21" s="188"/>
      <c r="D21" s="50"/>
      <c r="E21" s="48"/>
      <c r="F21" s="37" t="s">
        <v>165</v>
      </c>
      <c r="G21" s="86" t="s">
        <v>10</v>
      </c>
      <c r="H21" s="50"/>
      <c r="I21" s="30"/>
      <c r="J21" s="89"/>
      <c r="K21" s="193">
        <f t="shared" ref="K21:K24" si="8">J21*H21</f>
        <v>0</v>
      </c>
    </row>
    <row r="22" spans="1:11" s="25" customFormat="1" ht="16.2" thickBot="1" x14ac:dyDescent="0.35">
      <c r="A22" s="206"/>
      <c r="B22" s="188"/>
      <c r="C22" s="188"/>
      <c r="D22" s="50"/>
      <c r="E22" s="48" t="s">
        <v>155</v>
      </c>
      <c r="F22" s="37" t="s">
        <v>166</v>
      </c>
      <c r="G22" s="49"/>
      <c r="H22" s="50"/>
      <c r="I22" s="30"/>
      <c r="J22" s="89"/>
      <c r="K22" s="194"/>
    </row>
    <row r="23" spans="1:11" s="25" customFormat="1" ht="16.2" thickBot="1" x14ac:dyDescent="0.35">
      <c r="A23" s="206"/>
      <c r="B23" s="188"/>
      <c r="C23" s="188"/>
      <c r="D23" s="50"/>
      <c r="E23" s="48"/>
      <c r="F23" s="33" t="s">
        <v>167</v>
      </c>
      <c r="G23" s="49"/>
      <c r="H23" s="50"/>
      <c r="I23" s="30"/>
      <c r="J23" s="89"/>
      <c r="K23" s="196"/>
    </row>
    <row r="24" spans="1:11" s="25" customFormat="1" ht="16.2" thickBot="1" x14ac:dyDescent="0.35">
      <c r="A24" s="206">
        <v>9</v>
      </c>
      <c r="B24" s="188" t="s">
        <v>154</v>
      </c>
      <c r="C24" s="188"/>
      <c r="D24" s="50"/>
      <c r="E24" s="48"/>
      <c r="F24" s="37" t="s">
        <v>168</v>
      </c>
      <c r="G24" s="86" t="s">
        <v>10</v>
      </c>
      <c r="H24" s="50"/>
      <c r="I24" s="30"/>
      <c r="J24" s="89"/>
      <c r="K24" s="193">
        <f t="shared" si="8"/>
        <v>0</v>
      </c>
    </row>
    <row r="25" spans="1:11" s="25" customFormat="1" ht="16.2" thickBot="1" x14ac:dyDescent="0.35">
      <c r="A25" s="206"/>
      <c r="B25" s="188"/>
      <c r="C25" s="188"/>
      <c r="D25" s="50"/>
      <c r="E25" s="48" t="s">
        <v>156</v>
      </c>
      <c r="F25" s="37" t="s">
        <v>169</v>
      </c>
      <c r="G25" s="49"/>
      <c r="H25" s="50"/>
      <c r="I25" s="30"/>
      <c r="J25" s="89"/>
      <c r="K25" s="194"/>
    </row>
    <row r="26" spans="1:11" s="25" customFormat="1" ht="15.6" x14ac:dyDescent="0.3">
      <c r="A26" s="206"/>
      <c r="B26" s="188"/>
      <c r="C26" s="188"/>
      <c r="D26" s="50"/>
      <c r="E26" s="48"/>
      <c r="F26" s="33" t="s">
        <v>170</v>
      </c>
      <c r="G26" s="49"/>
      <c r="H26" s="50"/>
      <c r="I26" s="30"/>
      <c r="J26" s="89"/>
      <c r="K26" s="196"/>
    </row>
    <row r="27" spans="1:11" s="25" customFormat="1" x14ac:dyDescent="0.3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9"/>
    </row>
    <row r="28" spans="1:11" s="25" customFormat="1" x14ac:dyDescent="0.3">
      <c r="A28" s="52" t="s">
        <v>145</v>
      </c>
      <c r="B28" s="200" t="s">
        <v>146</v>
      </c>
      <c r="C28" s="201"/>
      <c r="D28" s="53"/>
      <c r="E28" s="53"/>
      <c r="F28" s="53"/>
      <c r="G28" s="54"/>
      <c r="H28" s="55"/>
      <c r="I28" s="55"/>
      <c r="J28" s="55"/>
      <c r="K28" s="56">
        <f>SUM(K2:K25)</f>
        <v>293400</v>
      </c>
    </row>
    <row r="29" spans="1:11" s="25" customFormat="1" x14ac:dyDescent="0.3">
      <c r="A29" s="57" t="s">
        <v>147</v>
      </c>
      <c r="B29" s="58"/>
      <c r="C29" s="59" t="s">
        <v>152</v>
      </c>
      <c r="D29" s="59"/>
      <c r="E29" s="59"/>
      <c r="F29" s="59"/>
      <c r="G29" s="54"/>
      <c r="H29" s="55"/>
      <c r="I29" s="55"/>
      <c r="J29" s="60">
        <v>0.18</v>
      </c>
      <c r="K29" s="61">
        <f>K28*J29</f>
        <v>52812</v>
      </c>
    </row>
    <row r="30" spans="1:11" s="25" customFormat="1" ht="15" thickBot="1" x14ac:dyDescent="0.35">
      <c r="A30" s="62" t="s">
        <v>148</v>
      </c>
      <c r="B30" s="202" t="s">
        <v>149</v>
      </c>
      <c r="C30" s="203"/>
      <c r="D30" s="63">
        <f>D2+D4+D6+D9+D12+D15+D18</f>
        <v>0</v>
      </c>
      <c r="E30" s="63"/>
      <c r="F30" s="63"/>
      <c r="G30" s="64"/>
      <c r="H30" s="35">
        <f>H2+H3+H4+H5+H6+H7+H9+H10+H11+H12+H13+H14+H15+H16+H17+H18+H19+H20+H21+H24</f>
        <v>15</v>
      </c>
      <c r="I30" s="35"/>
      <c r="J30" s="35"/>
      <c r="K30" s="65">
        <f>K29+K28</f>
        <v>346212</v>
      </c>
    </row>
  </sheetData>
  <mergeCells count="40">
    <mergeCell ref="B28:C28"/>
    <mergeCell ref="B30:C30"/>
    <mergeCell ref="A18:A20"/>
    <mergeCell ref="B18:C20"/>
    <mergeCell ref="D18:D20"/>
    <mergeCell ref="B21:C23"/>
    <mergeCell ref="A21:A23"/>
    <mergeCell ref="A24:A26"/>
    <mergeCell ref="B24:C26"/>
    <mergeCell ref="J18:J20"/>
    <mergeCell ref="K18:K20"/>
    <mergeCell ref="A27:K27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K21:K23"/>
    <mergeCell ref="K24:K26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2026-02-24T05:49:39Z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