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AIKIN FOLDER\INSTALLATION\BANK OF MAHARASHTRA\"/>
    </mc:Choice>
  </mc:AlternateContent>
  <bookViews>
    <workbookView xWindow="0" yWindow="0" windowWidth="21600" windowHeight="9735" activeTab="1"/>
  </bookViews>
  <sheets>
    <sheet name="BOQ" sheetId="1" r:id="rId1"/>
    <sheet name="ADDITIONAL BOQ"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 l="1"/>
  <c r="F9" i="2"/>
  <c r="F10" i="2"/>
  <c r="F7" i="2"/>
  <c r="F6" i="2"/>
  <c r="F79" i="1" l="1"/>
  <c r="F16" i="1"/>
  <c r="F17" i="1"/>
  <c r="F18" i="1"/>
  <c r="F19" i="1"/>
  <c r="F11" i="2" l="1"/>
  <c r="F80" i="1"/>
  <c r="F81" i="1"/>
  <c r="F64" i="1"/>
  <c r="F72" i="1"/>
  <c r="F71" i="1"/>
  <c r="F70" i="1"/>
  <c r="F69" i="1"/>
  <c r="F68" i="1"/>
  <c r="F67" i="1"/>
  <c r="F62" i="1"/>
  <c r="F60" i="1"/>
  <c r="F57" i="1"/>
  <c r="F12" i="2" l="1"/>
  <c r="F13" i="2"/>
  <c r="F82" i="1"/>
  <c r="F54" i="1"/>
  <c r="F53" i="1"/>
  <c r="F52" i="1"/>
  <c r="F51" i="1"/>
  <c r="F50" i="1"/>
  <c r="F49" i="1"/>
  <c r="F48" i="1"/>
  <c r="F47" i="1"/>
  <c r="F46" i="1"/>
  <c r="F45" i="1"/>
  <c r="F39" i="1"/>
  <c r="F40" i="1"/>
  <c r="F41" i="1"/>
  <c r="F42" i="1"/>
  <c r="F38" i="1"/>
  <c r="F37" i="1"/>
  <c r="F33" i="1"/>
  <c r="F14" i="2" l="1"/>
  <c r="F83" i="1"/>
  <c r="F84" i="1"/>
  <c r="F73" i="1"/>
  <c r="F15" i="1"/>
  <c r="F14" i="1"/>
  <c r="F10" i="1"/>
  <c r="F85" i="1" l="1"/>
  <c r="F20" i="1"/>
  <c r="F21" i="1" s="1"/>
  <c r="F75" i="1"/>
  <c r="F74" i="1"/>
  <c r="F86" i="1" l="1"/>
  <c r="F22" i="1"/>
  <c r="F23" i="1" s="1"/>
  <c r="F76" i="1"/>
</calcChain>
</file>

<file path=xl/sharedStrings.xml><?xml version="1.0" encoding="utf-8"?>
<sst xmlns="http://schemas.openxmlformats.org/spreadsheetml/2006/main" count="150" uniqueCount="99">
  <si>
    <t>PART-II: PRICE BID</t>
  </si>
  <si>
    <t>DESCRIPTION</t>
  </si>
  <si>
    <t>UNITs</t>
  </si>
  <si>
    <t>QTY.</t>
  </si>
  <si>
    <t>RATE PER UNITS (Rs)</t>
  </si>
  <si>
    <t>AMT (Rs)</t>
  </si>
  <si>
    <t>PART- A</t>
  </si>
  <si>
    <t>HIGH SIDE WORK</t>
  </si>
  <si>
    <t>VRF SYSTEM- SUPPLY -</t>
  </si>
  <si>
    <t>OUTDOOR UNITS</t>
  </si>
  <si>
    <t>16HP -1 Nos Out Door</t>
  </si>
  <si>
    <t>Nos.</t>
  </si>
  <si>
    <t>INDOOR UNITS</t>
  </si>
  <si>
    <t>Ceiling suspended cassette Unit with cordless remote controller.4-Way Cassette Unit / HI- Wall Unit)</t>
  </si>
  <si>
    <t>2.6 Tr. VRF/VRV Cassette - MEETING ROOM</t>
  </si>
  <si>
    <t>2.0 Tr.VRF/VRV - Hi Wall ZM Cabin ,</t>
  </si>
  <si>
    <t>1.5 Tr.VRF/VRV - Hi Wall VC ROOM</t>
  </si>
  <si>
    <t>1.0 Tr. VRF/VRV Hi - Wall For Cabins (07 Nos)</t>
  </si>
  <si>
    <t>Supply &amp; Installation of Wireless Controller for above mentined Indoor Units.</t>
  </si>
  <si>
    <t>COST FOR HIGH SIDE (Rs.) Excl GST PART-A</t>
  </si>
  <si>
    <t>CGST@14%</t>
  </si>
  <si>
    <t>SGST@14%</t>
  </si>
  <si>
    <t>TOTAL COST FOR HIGH SIDE WITH GST @28%</t>
  </si>
  <si>
    <t>PART B</t>
  </si>
  <si>
    <t>LOW-SIDE WORK</t>
  </si>
  <si>
    <t>VRF SYSTEM-INSTALLATION, TESTING &amp;</t>
  </si>
  <si>
    <t>COMMISSIONING Installation of VRF/ VRV ODU SYSTEM:</t>
  </si>
  <si>
    <t>Unit Installation of VRF/ VRV IDU SYSTEM :</t>
  </si>
  <si>
    <t>2.0 Tr.VRF/VRV - HI WALL Unit -ZM Cabin</t>
  </si>
  <si>
    <t>1.5 Tr.VRF/VRV - HI WALL Unit -VC ROOM</t>
  </si>
  <si>
    <t>1.0 Tr. VRF/VRV Hi - Wall For Cabins-07 Nos</t>
  </si>
  <si>
    <t>Refrigerant piping Joints / y joints for above mentioned Indoor Units.</t>
  </si>
  <si>
    <t>REFRIGERENT PIPING &amp; ACCESSORIES.FOR VRF</t>
  </si>
  <si>
    <t>34.9mm</t>
  </si>
  <si>
    <t>Rmt.</t>
  </si>
  <si>
    <t>31.25mm</t>
  </si>
  <si>
    <t>28.5mm</t>
  </si>
  <si>
    <t>25.0mm</t>
  </si>
  <si>
    <t>22.2 mm</t>
  </si>
  <si>
    <t>19.1 mm</t>
  </si>
  <si>
    <t>15.9 mm</t>
  </si>
  <si>
    <t>12.7 mm</t>
  </si>
  <si>
    <t>9.5 mm</t>
  </si>
  <si>
    <t>6.4 mm</t>
  </si>
  <si>
    <t>POWER, CONTROL CABLING &amp; EARTHING.</t>
  </si>
  <si>
    <t>Supply, Installation &amp; Testing of Power Cabling from Local isolator to OD Unit</t>
  </si>
  <si>
    <t>4c x 10 sqmm</t>
  </si>
  <si>
    <t>Supply, Installation &amp; Testing of Power Cabling from Local isolator/ switch socket to indoor unit including supply &amp; fixing of plug top if required to</t>
  </si>
  <si>
    <t>match the receptacle provided</t>
  </si>
  <si>
    <t>3c x 1.5sqmm</t>
  </si>
  <si>
    <t>Supply, Installation &amp; Testing of Communication cable between Indoor and Outdoor Unit.</t>
  </si>
  <si>
    <t>2c x 1.5sqmm shielded cable.</t>
  </si>
  <si>
    <t>MS STAND</t>
  </si>
  <si>
    <t>Nos</t>
  </si>
  <si>
    <t>DRAIN PIPING</t>
  </si>
  <si>
    <t>25 mm dia.</t>
  </si>
  <si>
    <t>32 mm dia.</t>
  </si>
  <si>
    <t>40 mm dia.</t>
  </si>
  <si>
    <t>50 mm dia.</t>
  </si>
  <si>
    <t>Supply &amp; Gas charging of Refrigerant Gas. Refrigerant Top up of Air cooled VRF/VRV Unit</t>
  </si>
  <si>
    <t>Kg.</t>
  </si>
  <si>
    <t>Lifting &amp; Shifting Charges for all Indoor Units &amp; Outdoor Unit</t>
  </si>
  <si>
    <t>Lot.</t>
  </si>
  <si>
    <t>TOTAL AMOUNT LOW SIDE (Rs.)Excl GST Part-B</t>
  </si>
  <si>
    <t>CGST@09%</t>
  </si>
  <si>
    <t>SGST@09%</t>
  </si>
  <si>
    <t>TOTAL COST FOR HIGH SIDE WITH GST @18%</t>
  </si>
  <si>
    <t>PART C</t>
  </si>
  <si>
    <t>BUY BACK OF OLD AC UNITS &amp; related items</t>
  </si>
  <si>
    <t>TOTAL AMOUNT BUY BACK OF OLD AC &amp; ITEMS (Rs.) Excl GST Part-C</t>
  </si>
  <si>
    <t>TOTAL COST FOR BUY BACK OF OLD AC WITH GST @18%</t>
  </si>
  <si>
    <t>A+B-C</t>
  </si>
  <si>
    <t>2.0 Tr. VRF/VRV Cassette -OFFICE AREA 1&amp;2, Lobby</t>
  </si>
  <si>
    <r>
      <t xml:space="preserve">Supply of following type VRF / VRV units with Inverter Technology compressor, The units should be complete with indoor unit, condensing unit, controls, (DAIKIN/O General / VOLTAS/CARRIER /BLUESTAR/Mitsubishi etc) Supply of </t>
    </r>
    <r>
      <rPr>
        <b/>
        <sz val="10.5"/>
        <color theme="1"/>
        <rFont val="Arial"/>
        <family val="2"/>
      </rPr>
      <t xml:space="preserve">Top Discharge Only </t>
    </r>
    <r>
      <rPr>
        <sz val="10.5"/>
        <color theme="1"/>
        <rFont val="Arial"/>
        <family val="2"/>
      </rPr>
      <t>outdoor units, with multi scroll com- pressors (minimum one/two compressors) with inverter type compressor, special pre-coated fins, panel,corrosion resistant (suitable for seaside installation) coated con- denser, inverter-based condenser fan M.S.hot dip galva- nized stands / supports, electrical &amp; microprocessor pan- el, isolating valves and all the necessary accessories for proper functioning of the units, having following approxi- mate capacities. Outdoor units suitable for following ca- pacities: along with copper tubing / piping with all joints and U- Bends exposed to coastal areas corrosive atmosphere / aggressive ambient, shall be painted with special corrosion prevention coating either in factory or at site Note: Fins and copper tubes of Air Cooled Condenser along with copper tubing / piping with all joints and U- Bends exposed to coastal areas corrosive atmosphere / aggressive ambient, shall be painted with special corrosion prevention coating either in factory or at Site</t>
    </r>
  </si>
  <si>
    <t>(0.80 HP =1 TR)</t>
  </si>
  <si>
    <t>Installation, Testing and Commissioning of Out Door Units suitable for VRF / VRV System &amp; - Price shall inclusive of Refrigerant charge OF ALL VRF UNITS, and other necessary accessories Pressure Testing, Nitrogen flushing, ecofriendly gas charging (R410A), testing &amp; commissioning of the air- conditioning system below HP VRF ODU (or higher)</t>
  </si>
  <si>
    <t>Installation, Testing and Commissioning of Indoor Units suitable for VRF / VRV System. Costs shall include hanging / mounting arrangements for the respective IDUs and shall also include for wall mounting of remote controllers near respective units 4-way Cassette Type Indoor Units, unit shall be complete with wireless remote controller</t>
  </si>
  <si>
    <t>2.0 Tr. VRF/VRV Cassette - OFFICE AREA 1&amp;2, Lobby</t>
  </si>
  <si>
    <t>Supply, Installation &amp; Testing of All refrigerant piping between indoor &amp; outdoor units duly insulated. All piping inside the room shall be properly supported with hanger. All piping shall be pressure tested. Rate to include insulation cost CIVIL WORK required for cheasling/ cutting/ making holes in walls/RCC slab and redoing to original with cement &amp; sand.</t>
  </si>
  <si>
    <t>Outdoor bracket type stand - Supply, fabrication, installation of MS brackets and MS grill box type in12 mm sq. bars 6" c/c both side covering with proper locking arrangement for outdoor units of above air conditioners complete with two coats of enamel painting over protective red oxide coat etc as directed. M/s Godrej make 2 Nos. padlock 5 levers locks are to be supplied provided by the contractor for each cage. The top surface of the MS grill box to be fixed/ covered with Aluminium sheet as weather shade including bolting arrangements for outdoor units.</t>
  </si>
  <si>
    <t>Supply, Installation &amp; Testing of PVC/HDPE- 1.8 mm thick pipes with 6 mm insulated sections and including bends, elbows, tees, tappings, wall sleeves, hangers, supports etc.</t>
  </si>
  <si>
    <t>TOTAL COST HIGH SIDE + LOW SIDE with DEDUCTING BUY BACK AMOUNT (WITHOUT GST)</t>
  </si>
  <si>
    <t>ADDITIONAL BOQ AS PER SITE VISIT</t>
  </si>
  <si>
    <t xml:space="preserve">DUCTABLE UNIT INDDOR &amp; OUTDOOR 11.00TR X 2 Nos with Copper piping Removing </t>
  </si>
  <si>
    <t xml:space="preserve">AC DUCT WITH REMOVING </t>
  </si>
  <si>
    <t>SPLIT AC 1.00TR/1.5 TR INCLUDING COPPER PIPING</t>
  </si>
  <si>
    <t>1</t>
  </si>
  <si>
    <t>2</t>
  </si>
  <si>
    <t>3</t>
  </si>
  <si>
    <t>4</t>
  </si>
  <si>
    <t>5</t>
  </si>
  <si>
    <t>Dismantling of Existing Hiwall unit</t>
  </si>
  <si>
    <t>Core Cutting-100mm dia (If Required)</t>
  </si>
  <si>
    <t>Drain Pump (If Required)</t>
  </si>
  <si>
    <t>Cowl piece</t>
  </si>
  <si>
    <t>TOTAL COST WITH GST @18%</t>
  </si>
  <si>
    <t xml:space="preserve">TOTAL AMOUNT (Rs.)Excl GST </t>
  </si>
  <si>
    <t>Dismantling of Existing 11TR Ductable unit</t>
  </si>
  <si>
    <t>SR. NO.</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</si>
</sst>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Aptos Narrow"/>
      <family val="2"/>
      <scheme val="minor"/>
    </font>
    <font>
      <sz val="10.5"/>
      <color theme="1"/>
      <name val="Arial"/>
      <family val="2"/>
    </font>
    <font>
      <b/>
      <sz val="10.5"/>
      <color theme="1"/>
      <name val="Arial"/>
      <family val="2"/>
    </font>
    <font>
      <b/>
      <sz val="7"/>
      <color theme="1"/>
      <name val="Arial"/>
      <family val="2"/>
    </font>
    <font>
      <b/>
      <sz val="10.5"/>
      <color rgb="FF000000"/>
      <name val="Arial"/>
      <family val="2"/>
    </font>
    <font>
      <sz val="10"/>
      <color theme="1"/>
      <name val="Times New Roman"/>
      <family val="1"/>
    </font>
    <font>
      <u/>
      <sz val="10.5"/>
      <color rgb="FF0562C1"/>
      <name val="Arial"/>
      <family val="2"/>
    </font>
    <font>
      <sz val="10.5"/>
      <color rgb="FF000000"/>
      <name val="Arial"/>
      <family val="2"/>
    </font>
    <font>
      <sz val="12"/>
      <color theme="1"/>
      <name val="Times New Roman"/>
      <family val="1"/>
    </font>
    <font>
      <b/>
      <sz val="12"/>
      <color theme="1"/>
      <name val="Times New Roman"/>
      <family val="1"/>
    </font>
    <font>
      <b/>
      <sz val="11"/>
      <color theme="1"/>
      <name val="Times New Roman"/>
      <family val="1"/>
    </font>
  </fonts>
  <fills count="3">
    <fill>
      <patternFill patternType="none"/>
    </fill>
    <fill>
      <patternFill patternType="gray125"/>
    </fill>
    <fill>
      <patternFill patternType="solid">
        <fgColor rgb="FFFBE4D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5"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left" vertical="center" wrapText="1"/>
    </xf>
    <xf numFmtId="0" fontId="2" fillId="0" borderId="0" xfId="0" applyFont="1" applyAlignment="1">
      <alignment horizontal="left" vertical="center"/>
    </xf>
    <xf numFmtId="0" fontId="0" fillId="0" borderId="0" xfId="0" applyBorder="1"/>
    <xf numFmtId="0" fontId="0" fillId="0" borderId="0" xfId="0" applyAlignment="1">
      <alignment horizontal="center" vertical="center"/>
    </xf>
    <xf numFmtId="0" fontId="0" fillId="0" borderId="0" xfId="0" applyFont="1" applyAlignment="1">
      <alignment horizontal="center"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0" borderId="5" xfId="0" quotePrefix="1" applyFont="1" applyBorder="1" applyAlignment="1">
      <alignment horizontal="center" vertical="center" wrapText="1"/>
    </xf>
    <xf numFmtId="0" fontId="1" fillId="0" borderId="6" xfId="0" applyFont="1" applyBorder="1" applyAlignment="1">
      <alignment horizontal="center" vertical="center" wrapText="1"/>
    </xf>
    <xf numFmtId="0" fontId="5" fillId="0" borderId="5" xfId="0" applyFont="1" applyBorder="1" applyAlignment="1">
      <alignment horizontal="center" vertical="center" wrapText="1"/>
    </xf>
    <xf numFmtId="0" fontId="9"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 fillId="0" borderId="10" xfId="0" quotePrefix="1" applyFont="1" applyBorder="1" applyAlignment="1">
      <alignment horizontal="center" vertical="center" wrapText="1"/>
    </xf>
    <xf numFmtId="0" fontId="1" fillId="0" borderId="11" xfId="0" applyFont="1" applyBorder="1" applyAlignment="1">
      <alignment vertical="center" wrapText="1"/>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1" fillId="0" borderId="13" xfId="0" quotePrefix="1" applyFont="1" applyBorder="1" applyAlignment="1">
      <alignment horizontal="center" vertical="center" wrapText="1"/>
    </xf>
    <xf numFmtId="0" fontId="1" fillId="0" borderId="14" xfId="0" applyFont="1" applyBorder="1" applyAlignment="1">
      <alignment vertical="center" wrapText="1"/>
    </xf>
    <xf numFmtId="0" fontId="2"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5" xfId="0" applyFont="1" applyBorder="1" applyAlignment="1">
      <alignment horizontal="center" vertical="center" wrapText="1"/>
    </xf>
    <xf numFmtId="0" fontId="2" fillId="0" borderId="9" xfId="0" applyFont="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left" vertical="center" wrapText="1"/>
    </xf>
    <xf numFmtId="0" fontId="5" fillId="2" borderId="2"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vertical="center" wrapText="1"/>
    </xf>
    <xf numFmtId="0" fontId="5" fillId="0" borderId="5" xfId="0" applyFont="1" applyBorder="1" applyAlignment="1">
      <alignment horizontal="center" vertical="center" wrapText="1"/>
    </xf>
    <xf numFmtId="0" fontId="1" fillId="0" borderId="5" xfId="0" applyFont="1" applyBorder="1" applyAlignment="1">
      <alignment vertical="center" wrapText="1"/>
    </xf>
    <xf numFmtId="0" fontId="5" fillId="0" borderId="5" xfId="0" applyFont="1" applyBorder="1" applyAlignment="1">
      <alignment vertical="center" wrapText="1"/>
    </xf>
    <xf numFmtId="0" fontId="5" fillId="0" borderId="13" xfId="0" applyFont="1" applyBorder="1" applyAlignment="1">
      <alignment horizontal="center" vertical="center" wrapText="1"/>
    </xf>
    <xf numFmtId="0" fontId="1" fillId="0" borderId="14" xfId="0" applyFont="1" applyBorder="1" applyAlignment="1">
      <alignment horizontal="left" vertical="center" wrapText="1"/>
    </xf>
    <xf numFmtId="0" fontId="5" fillId="0" borderId="14" xfId="0" applyFont="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left" vertical="center" wrapText="1"/>
    </xf>
    <xf numFmtId="0" fontId="5" fillId="0" borderId="17" xfId="0" applyFont="1" applyBorder="1" applyAlignment="1">
      <alignment horizontal="center" vertical="center" wrapText="1"/>
    </xf>
    <xf numFmtId="0" fontId="1" fillId="0" borderId="10" xfId="0" applyFont="1" applyBorder="1" applyAlignment="1">
      <alignment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4" fillId="2" borderId="7" xfId="0" applyFont="1" applyFill="1" applyBorder="1" applyAlignment="1">
      <alignment vertical="center" wrapText="1"/>
    </xf>
    <xf numFmtId="0" fontId="4" fillId="2" borderId="8" xfId="0" applyFont="1" applyFill="1" applyBorder="1" applyAlignment="1">
      <alignment horizontal="left" vertical="center" wrapText="1"/>
    </xf>
    <xf numFmtId="0" fontId="2" fillId="0" borderId="13" xfId="0" applyFont="1" applyBorder="1" applyAlignment="1">
      <alignment horizontal="center" vertical="center" wrapText="1"/>
    </xf>
    <xf numFmtId="0" fontId="4" fillId="2" borderId="16" xfId="0" applyFont="1" applyFill="1" applyBorder="1" applyAlignment="1">
      <alignmen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topLeftCell="A4" zoomScaleNormal="100" workbookViewId="0">
      <selection activeCell="F88" sqref="F88"/>
    </sheetView>
  </sheetViews>
  <sheetFormatPr defaultRowHeight="14.25"/>
  <cols>
    <col min="1" max="1" width="7.5" style="3" customWidth="1"/>
    <col min="2" max="2" width="69.25" style="6" customWidth="1"/>
    <col min="3" max="3" width="6.75" style="10" bestFit="1" customWidth="1"/>
    <col min="4" max="4" width="5.75" style="10" bestFit="1" customWidth="1"/>
    <col min="5" max="5" width="12.5" style="11" bestFit="1" customWidth="1"/>
    <col min="6" max="6" width="15.75" style="11" customWidth="1"/>
    <col min="7" max="7" width="12.125" bestFit="1" customWidth="1"/>
  </cols>
  <sheetData>
    <row r="1" spans="1:6">
      <c r="A1" s="1"/>
    </row>
    <row r="2" spans="1:6">
      <c r="A2" s="8" t="s">
        <v>0</v>
      </c>
    </row>
    <row r="3" spans="1:6" ht="15" thickBot="1">
      <c r="A3" s="2"/>
    </row>
    <row r="4" spans="1:6">
      <c r="A4" s="20" t="s">
        <v>98</v>
      </c>
      <c r="B4" s="21" t="s">
        <v>1</v>
      </c>
      <c r="C4" s="22" t="s">
        <v>2</v>
      </c>
      <c r="D4" s="22" t="s">
        <v>3</v>
      </c>
      <c r="E4" s="22" t="s">
        <v>4</v>
      </c>
      <c r="F4" s="86" t="s">
        <v>5</v>
      </c>
    </row>
    <row r="5" spans="1:6" ht="15" thickBot="1">
      <c r="A5" s="47"/>
      <c r="B5" s="48"/>
      <c r="C5" s="30"/>
      <c r="D5" s="30"/>
      <c r="E5" s="30"/>
      <c r="F5" s="87"/>
    </row>
    <row r="6" spans="1:6" ht="27">
      <c r="A6" s="55" t="s">
        <v>6</v>
      </c>
      <c r="B6" s="56" t="s">
        <v>7</v>
      </c>
      <c r="C6" s="45"/>
      <c r="D6" s="45"/>
      <c r="E6" s="45"/>
      <c r="F6" s="88"/>
    </row>
    <row r="7" spans="1:6">
      <c r="A7" s="27"/>
      <c r="B7" s="18" t="s">
        <v>8</v>
      </c>
      <c r="C7" s="17"/>
      <c r="D7" s="17"/>
      <c r="E7" s="17"/>
      <c r="F7" s="89"/>
    </row>
    <row r="8" spans="1:6">
      <c r="A8" s="51">
        <v>1</v>
      </c>
      <c r="B8" s="50" t="s">
        <v>9</v>
      </c>
      <c r="C8" s="17"/>
      <c r="D8" s="17"/>
      <c r="E8" s="17"/>
      <c r="F8" s="89"/>
    </row>
    <row r="9" spans="1:6" ht="202.5">
      <c r="A9" s="27"/>
      <c r="B9" s="18" t="s">
        <v>73</v>
      </c>
      <c r="C9" s="17"/>
      <c r="D9" s="17"/>
      <c r="E9" s="17"/>
      <c r="F9" s="89"/>
    </row>
    <row r="10" spans="1:6">
      <c r="A10" s="24">
        <v>1.1000000000000001</v>
      </c>
      <c r="B10" s="18" t="s">
        <v>10</v>
      </c>
      <c r="C10" s="16" t="s">
        <v>11</v>
      </c>
      <c r="D10" s="16">
        <v>2</v>
      </c>
      <c r="E10" s="17">
        <v>294748</v>
      </c>
      <c r="F10" s="26">
        <f>E10*D10</f>
        <v>589496</v>
      </c>
    </row>
    <row r="11" spans="1:6">
      <c r="A11" s="24"/>
      <c r="B11" s="18" t="s">
        <v>74</v>
      </c>
      <c r="C11" s="16"/>
      <c r="D11" s="16"/>
      <c r="E11" s="17"/>
      <c r="F11" s="26"/>
    </row>
    <row r="12" spans="1:6">
      <c r="A12" s="51">
        <v>2</v>
      </c>
      <c r="B12" s="50" t="s">
        <v>12</v>
      </c>
      <c r="C12" s="17"/>
      <c r="D12" s="17"/>
      <c r="E12" s="17"/>
      <c r="F12" s="26"/>
    </row>
    <row r="13" spans="1:6" ht="27">
      <c r="A13" s="27"/>
      <c r="B13" s="18" t="s">
        <v>13</v>
      </c>
      <c r="C13" s="17"/>
      <c r="D13" s="17"/>
      <c r="E13" s="17"/>
      <c r="F13" s="26"/>
    </row>
    <row r="14" spans="1:6">
      <c r="A14" s="51">
        <v>2.1</v>
      </c>
      <c r="B14" s="18" t="s">
        <v>14</v>
      </c>
      <c r="C14" s="16" t="s">
        <v>11</v>
      </c>
      <c r="D14" s="16">
        <v>2</v>
      </c>
      <c r="E14" s="17">
        <v>48980</v>
      </c>
      <c r="F14" s="26">
        <f>E14*D14</f>
        <v>97960</v>
      </c>
    </row>
    <row r="15" spans="1:6">
      <c r="A15" s="51">
        <v>2.2000000000000002</v>
      </c>
      <c r="B15" s="18" t="s">
        <v>72</v>
      </c>
      <c r="C15" s="16" t="s">
        <v>11</v>
      </c>
      <c r="D15" s="16">
        <v>6</v>
      </c>
      <c r="E15" s="17">
        <v>44392</v>
      </c>
      <c r="F15" s="26">
        <f>E15*D15</f>
        <v>266352</v>
      </c>
    </row>
    <row r="16" spans="1:6">
      <c r="A16" s="53">
        <v>2.2999999999999998</v>
      </c>
      <c r="B16" s="18" t="s">
        <v>15</v>
      </c>
      <c r="C16" s="16" t="s">
        <v>11</v>
      </c>
      <c r="D16" s="16">
        <v>1</v>
      </c>
      <c r="E16" s="17">
        <v>29236</v>
      </c>
      <c r="F16" s="26">
        <f t="shared" ref="F16:F19" si="0">E16*D16</f>
        <v>29236</v>
      </c>
    </row>
    <row r="17" spans="1:6">
      <c r="A17" s="53">
        <v>2.4</v>
      </c>
      <c r="B17" s="18" t="s">
        <v>16</v>
      </c>
      <c r="C17" s="16" t="s">
        <v>11</v>
      </c>
      <c r="D17" s="16">
        <v>1</v>
      </c>
      <c r="E17" s="17">
        <v>28458</v>
      </c>
      <c r="F17" s="26">
        <f t="shared" si="0"/>
        <v>28458</v>
      </c>
    </row>
    <row r="18" spans="1:6">
      <c r="A18" s="53">
        <v>2.5</v>
      </c>
      <c r="B18" s="18" t="s">
        <v>17</v>
      </c>
      <c r="C18" s="16" t="s">
        <v>11</v>
      </c>
      <c r="D18" s="16">
        <v>7</v>
      </c>
      <c r="E18" s="17">
        <v>26102</v>
      </c>
      <c r="F18" s="26">
        <f t="shared" si="0"/>
        <v>182714</v>
      </c>
    </row>
    <row r="19" spans="1:6" ht="15" thickBot="1">
      <c r="A19" s="57">
        <v>3</v>
      </c>
      <c r="B19" s="58" t="s">
        <v>18</v>
      </c>
      <c r="C19" s="35" t="s">
        <v>11</v>
      </c>
      <c r="D19" s="35">
        <v>17</v>
      </c>
      <c r="E19" s="36">
        <v>5500</v>
      </c>
      <c r="F19" s="37">
        <f t="shared" si="0"/>
        <v>93500</v>
      </c>
    </row>
    <row r="20" spans="1:6">
      <c r="A20" s="59"/>
      <c r="B20" s="60" t="s">
        <v>19</v>
      </c>
      <c r="C20" s="61"/>
      <c r="D20" s="61"/>
      <c r="E20" s="62"/>
      <c r="F20" s="63">
        <f>SUM(F10:F19)</f>
        <v>1287716</v>
      </c>
    </row>
    <row r="21" spans="1:6">
      <c r="A21" s="27"/>
      <c r="B21" s="19" t="s">
        <v>20</v>
      </c>
      <c r="C21" s="19"/>
      <c r="D21" s="19"/>
      <c r="E21" s="19"/>
      <c r="F21" s="52">
        <f>F20*14%</f>
        <v>180280.24000000002</v>
      </c>
    </row>
    <row r="22" spans="1:6">
      <c r="A22" s="27"/>
      <c r="B22" s="19" t="s">
        <v>21</v>
      </c>
      <c r="C22" s="19"/>
      <c r="D22" s="19"/>
      <c r="E22" s="19"/>
      <c r="F22" s="52">
        <f>F20*14%</f>
        <v>180280.24000000002</v>
      </c>
    </row>
    <row r="23" spans="1:6" ht="15" thickBot="1">
      <c r="A23" s="29"/>
      <c r="B23" s="30" t="s">
        <v>22</v>
      </c>
      <c r="C23" s="30"/>
      <c r="D23" s="30"/>
      <c r="E23" s="30"/>
      <c r="F23" s="54">
        <f>SUM(F21:F22)</f>
        <v>360560.48000000004</v>
      </c>
    </row>
    <row r="24" spans="1:6">
      <c r="A24" s="4"/>
      <c r="B24" s="7"/>
      <c r="C24" s="5"/>
      <c r="D24" s="5"/>
      <c r="E24" s="12"/>
      <c r="F24" s="12"/>
    </row>
    <row r="25" spans="1:6">
      <c r="A25" s="4"/>
      <c r="B25" s="7"/>
      <c r="C25" s="5"/>
      <c r="D25" s="5"/>
      <c r="E25" s="12"/>
      <c r="F25" s="12"/>
    </row>
    <row r="26" spans="1:6">
      <c r="A26" s="4"/>
      <c r="B26" s="7"/>
      <c r="C26" s="5"/>
      <c r="D26" s="5"/>
      <c r="E26" s="12"/>
      <c r="F26" s="12"/>
    </row>
    <row r="27" spans="1:6" ht="15" thickBot="1">
      <c r="A27" s="4"/>
      <c r="B27" s="7"/>
      <c r="C27" s="5"/>
      <c r="D27" s="5"/>
      <c r="E27" s="12"/>
      <c r="F27" s="12"/>
    </row>
    <row r="28" spans="1:6" ht="15" thickBot="1">
      <c r="A28" s="72" t="s">
        <v>23</v>
      </c>
      <c r="B28" s="73" t="s">
        <v>24</v>
      </c>
      <c r="C28" s="74"/>
      <c r="D28" s="74"/>
      <c r="E28" s="74"/>
      <c r="F28" s="90"/>
    </row>
    <row r="29" spans="1:6">
      <c r="A29" s="69"/>
      <c r="B29" s="70" t="s">
        <v>25</v>
      </c>
      <c r="C29" s="71"/>
      <c r="D29" s="71"/>
      <c r="E29" s="71"/>
      <c r="F29" s="91"/>
    </row>
    <row r="30" spans="1:6">
      <c r="A30" s="66"/>
      <c r="B30" s="18" t="s">
        <v>26</v>
      </c>
      <c r="C30" s="64"/>
      <c r="D30" s="64"/>
      <c r="E30" s="64"/>
      <c r="F30" s="92"/>
    </row>
    <row r="31" spans="1:6" ht="67.5">
      <c r="A31" s="66"/>
      <c r="B31" s="18" t="s">
        <v>75</v>
      </c>
      <c r="C31" s="64"/>
      <c r="D31" s="64"/>
      <c r="E31" s="64"/>
      <c r="F31" s="92"/>
    </row>
    <row r="32" spans="1:6">
      <c r="A32" s="51">
        <v>1</v>
      </c>
      <c r="B32" s="50" t="s">
        <v>9</v>
      </c>
      <c r="C32" s="17"/>
      <c r="D32" s="17"/>
      <c r="E32" s="17"/>
      <c r="F32" s="89"/>
    </row>
    <row r="33" spans="1:6">
      <c r="A33" s="67">
        <v>1.2</v>
      </c>
      <c r="B33" s="14" t="s">
        <v>10</v>
      </c>
      <c r="C33" s="16" t="s">
        <v>11</v>
      </c>
      <c r="D33" s="16">
        <v>2</v>
      </c>
      <c r="E33" s="17">
        <v>19000</v>
      </c>
      <c r="F33" s="26">
        <f>E33*D33</f>
        <v>38000</v>
      </c>
    </row>
    <row r="34" spans="1:6">
      <c r="A34" s="51">
        <v>2</v>
      </c>
      <c r="B34" s="50" t="s">
        <v>12</v>
      </c>
      <c r="C34" s="17"/>
      <c r="D34" s="17"/>
      <c r="E34" s="17"/>
      <c r="F34" s="89"/>
    </row>
    <row r="35" spans="1:6">
      <c r="A35" s="66"/>
      <c r="B35" s="18" t="s">
        <v>27</v>
      </c>
      <c r="C35" s="64"/>
      <c r="D35" s="64"/>
      <c r="E35" s="64"/>
      <c r="F35" s="92"/>
    </row>
    <row r="36" spans="1:6" ht="67.5">
      <c r="A36" s="66"/>
      <c r="B36" s="18" t="s">
        <v>76</v>
      </c>
      <c r="C36" s="64"/>
      <c r="D36" s="64"/>
      <c r="E36" s="64"/>
      <c r="F36" s="92"/>
    </row>
    <row r="37" spans="1:6">
      <c r="A37" s="53">
        <v>2.1</v>
      </c>
      <c r="B37" s="14" t="s">
        <v>14</v>
      </c>
      <c r="C37" s="16" t="s">
        <v>11</v>
      </c>
      <c r="D37" s="16">
        <v>2</v>
      </c>
      <c r="E37" s="17">
        <v>2500</v>
      </c>
      <c r="F37" s="26">
        <f>E37*D37</f>
        <v>5000</v>
      </c>
    </row>
    <row r="38" spans="1:6">
      <c r="A38" s="53">
        <v>2.2000000000000002</v>
      </c>
      <c r="B38" s="18" t="s">
        <v>77</v>
      </c>
      <c r="C38" s="16" t="s">
        <v>11</v>
      </c>
      <c r="D38" s="16">
        <v>6</v>
      </c>
      <c r="E38" s="17">
        <v>2500</v>
      </c>
      <c r="F38" s="26">
        <f>E38*D38</f>
        <v>15000</v>
      </c>
    </row>
    <row r="39" spans="1:6">
      <c r="A39" s="53">
        <v>2.2999999999999998</v>
      </c>
      <c r="B39" s="18" t="s">
        <v>28</v>
      </c>
      <c r="C39" s="16" t="s">
        <v>11</v>
      </c>
      <c r="D39" s="16">
        <v>1</v>
      </c>
      <c r="E39" s="17">
        <v>1500</v>
      </c>
      <c r="F39" s="26">
        <f t="shared" ref="F39:F42" si="1">E39*D39</f>
        <v>1500</v>
      </c>
    </row>
    <row r="40" spans="1:6">
      <c r="A40" s="53">
        <v>2.4</v>
      </c>
      <c r="B40" s="18" t="s">
        <v>29</v>
      </c>
      <c r="C40" s="16" t="s">
        <v>11</v>
      </c>
      <c r="D40" s="16">
        <v>1</v>
      </c>
      <c r="E40" s="17">
        <v>1500</v>
      </c>
      <c r="F40" s="26">
        <f t="shared" si="1"/>
        <v>1500</v>
      </c>
    </row>
    <row r="41" spans="1:6">
      <c r="A41" s="53">
        <v>2.5</v>
      </c>
      <c r="B41" s="14" t="s">
        <v>30</v>
      </c>
      <c r="C41" s="16" t="s">
        <v>11</v>
      </c>
      <c r="D41" s="16">
        <v>7</v>
      </c>
      <c r="E41" s="17">
        <v>1500</v>
      </c>
      <c r="F41" s="26">
        <f t="shared" si="1"/>
        <v>10500</v>
      </c>
    </row>
    <row r="42" spans="1:6">
      <c r="A42" s="51">
        <v>3</v>
      </c>
      <c r="B42" s="65" t="s">
        <v>31</v>
      </c>
      <c r="C42" s="16" t="s">
        <v>11</v>
      </c>
      <c r="D42" s="16">
        <v>17</v>
      </c>
      <c r="E42" s="17">
        <v>500</v>
      </c>
      <c r="F42" s="26">
        <f t="shared" si="1"/>
        <v>8500</v>
      </c>
    </row>
    <row r="43" spans="1:6">
      <c r="A43" s="51">
        <v>4</v>
      </c>
      <c r="B43" s="50" t="s">
        <v>32</v>
      </c>
      <c r="C43" s="17"/>
      <c r="D43" s="17"/>
      <c r="E43" s="17"/>
      <c r="F43" s="89"/>
    </row>
    <row r="44" spans="1:6" ht="67.5">
      <c r="A44" s="27"/>
      <c r="B44" s="18" t="s">
        <v>78</v>
      </c>
      <c r="C44" s="17"/>
      <c r="D44" s="17"/>
      <c r="E44" s="17"/>
      <c r="F44" s="89"/>
    </row>
    <row r="45" spans="1:6">
      <c r="A45" s="53">
        <v>4.0999999999999996</v>
      </c>
      <c r="B45" s="14" t="s">
        <v>33</v>
      </c>
      <c r="C45" s="16" t="s">
        <v>34</v>
      </c>
      <c r="D45" s="16">
        <v>15</v>
      </c>
      <c r="E45" s="17">
        <v>1920</v>
      </c>
      <c r="F45" s="26">
        <f t="shared" ref="F45:F54" si="2">E45*D45</f>
        <v>28800</v>
      </c>
    </row>
    <row r="46" spans="1:6">
      <c r="A46" s="53">
        <v>4.2</v>
      </c>
      <c r="B46" s="14" t="s">
        <v>35</v>
      </c>
      <c r="C46" s="16" t="s">
        <v>34</v>
      </c>
      <c r="D46" s="16">
        <v>10</v>
      </c>
      <c r="E46" s="17">
        <v>1690</v>
      </c>
      <c r="F46" s="26">
        <f t="shared" si="2"/>
        <v>16900</v>
      </c>
    </row>
    <row r="47" spans="1:6">
      <c r="A47" s="53">
        <v>4.3</v>
      </c>
      <c r="B47" s="14" t="s">
        <v>36</v>
      </c>
      <c r="C47" s="16" t="s">
        <v>34</v>
      </c>
      <c r="D47" s="16">
        <v>10</v>
      </c>
      <c r="E47" s="17">
        <v>1560</v>
      </c>
      <c r="F47" s="26">
        <f t="shared" si="2"/>
        <v>15600</v>
      </c>
    </row>
    <row r="48" spans="1:6">
      <c r="A48" s="53">
        <v>4.4000000000000004</v>
      </c>
      <c r="B48" s="14" t="s">
        <v>37</v>
      </c>
      <c r="C48" s="16" t="s">
        <v>34</v>
      </c>
      <c r="D48" s="16">
        <v>10</v>
      </c>
      <c r="E48" s="17">
        <v>1450</v>
      </c>
      <c r="F48" s="26">
        <f t="shared" si="2"/>
        <v>14500</v>
      </c>
    </row>
    <row r="49" spans="1:6">
      <c r="A49" s="53">
        <v>4.5</v>
      </c>
      <c r="B49" s="14" t="s">
        <v>38</v>
      </c>
      <c r="C49" s="16" t="s">
        <v>34</v>
      </c>
      <c r="D49" s="16">
        <v>30</v>
      </c>
      <c r="E49" s="17">
        <v>1320</v>
      </c>
      <c r="F49" s="26">
        <f t="shared" si="2"/>
        <v>39600</v>
      </c>
    </row>
    <row r="50" spans="1:6">
      <c r="A50" s="53">
        <v>4.5999999999999996</v>
      </c>
      <c r="B50" s="14" t="s">
        <v>39</v>
      </c>
      <c r="C50" s="16" t="s">
        <v>34</v>
      </c>
      <c r="D50" s="16">
        <v>70</v>
      </c>
      <c r="E50" s="17">
        <v>1180</v>
      </c>
      <c r="F50" s="26">
        <f t="shared" si="2"/>
        <v>82600</v>
      </c>
    </row>
    <row r="51" spans="1:6">
      <c r="A51" s="53">
        <v>4.7</v>
      </c>
      <c r="B51" s="14" t="s">
        <v>40</v>
      </c>
      <c r="C51" s="16" t="s">
        <v>34</v>
      </c>
      <c r="D51" s="16">
        <v>70</v>
      </c>
      <c r="E51" s="17">
        <v>1035</v>
      </c>
      <c r="F51" s="26">
        <f t="shared" si="2"/>
        <v>72450</v>
      </c>
    </row>
    <row r="52" spans="1:6">
      <c r="A52" s="53">
        <v>4.8</v>
      </c>
      <c r="B52" s="14" t="s">
        <v>41</v>
      </c>
      <c r="C52" s="16" t="s">
        <v>34</v>
      </c>
      <c r="D52" s="16">
        <v>45</v>
      </c>
      <c r="E52" s="17">
        <v>830</v>
      </c>
      <c r="F52" s="26">
        <f t="shared" si="2"/>
        <v>37350</v>
      </c>
    </row>
    <row r="53" spans="1:6">
      <c r="A53" s="53">
        <v>4.9000000000000004</v>
      </c>
      <c r="B53" s="14" t="s">
        <v>42</v>
      </c>
      <c r="C53" s="16" t="s">
        <v>34</v>
      </c>
      <c r="D53" s="16">
        <v>45</v>
      </c>
      <c r="E53" s="17">
        <v>680</v>
      </c>
      <c r="F53" s="26">
        <f t="shared" si="2"/>
        <v>30600</v>
      </c>
    </row>
    <row r="54" spans="1:6">
      <c r="A54" s="53">
        <v>4.0999999999999996</v>
      </c>
      <c r="B54" s="14" t="s">
        <v>43</v>
      </c>
      <c r="C54" s="16" t="s">
        <v>34</v>
      </c>
      <c r="D54" s="16">
        <v>25</v>
      </c>
      <c r="E54" s="17">
        <v>520</v>
      </c>
      <c r="F54" s="26">
        <f t="shared" si="2"/>
        <v>13000</v>
      </c>
    </row>
    <row r="55" spans="1:6">
      <c r="A55" s="51">
        <v>5</v>
      </c>
      <c r="B55" s="50" t="s">
        <v>44</v>
      </c>
      <c r="C55" s="17"/>
      <c r="D55" s="17"/>
      <c r="E55" s="17"/>
      <c r="F55" s="89"/>
    </row>
    <row r="56" spans="1:6">
      <c r="A56" s="53">
        <v>5.0999999999999996</v>
      </c>
      <c r="B56" s="18" t="s">
        <v>45</v>
      </c>
      <c r="C56" s="17"/>
      <c r="D56" s="17"/>
      <c r="E56" s="17"/>
      <c r="F56" s="89"/>
    </row>
    <row r="57" spans="1:6">
      <c r="A57" s="68"/>
      <c r="B57" s="14" t="s">
        <v>46</v>
      </c>
      <c r="C57" s="16" t="s">
        <v>34</v>
      </c>
      <c r="D57" s="16">
        <v>90</v>
      </c>
      <c r="E57" s="17">
        <v>650</v>
      </c>
      <c r="F57" s="26">
        <f>E57*D57</f>
        <v>58500</v>
      </c>
    </row>
    <row r="58" spans="1:6" ht="27">
      <c r="A58" s="51"/>
      <c r="B58" s="18" t="s">
        <v>47</v>
      </c>
      <c r="C58" s="17"/>
      <c r="D58" s="17"/>
      <c r="E58" s="17"/>
      <c r="F58" s="89"/>
    </row>
    <row r="59" spans="1:6">
      <c r="A59" s="53">
        <v>5.2</v>
      </c>
      <c r="B59" s="18" t="s">
        <v>48</v>
      </c>
      <c r="C59" s="17"/>
      <c r="D59" s="17"/>
      <c r="E59" s="17"/>
      <c r="F59" s="89"/>
    </row>
    <row r="60" spans="1:6">
      <c r="A60" s="68"/>
      <c r="B60" s="14" t="s">
        <v>49</v>
      </c>
      <c r="C60" s="16" t="s">
        <v>34</v>
      </c>
      <c r="D60" s="16">
        <v>200</v>
      </c>
      <c r="E60" s="17">
        <v>210</v>
      </c>
      <c r="F60" s="26">
        <f>E60*D60</f>
        <v>42000</v>
      </c>
    </row>
    <row r="61" spans="1:6" ht="27">
      <c r="A61" s="53">
        <v>5.3</v>
      </c>
      <c r="B61" s="18" t="s">
        <v>50</v>
      </c>
      <c r="C61" s="17"/>
      <c r="D61" s="17"/>
      <c r="E61" s="17"/>
      <c r="F61" s="89"/>
    </row>
    <row r="62" spans="1:6">
      <c r="A62" s="68"/>
      <c r="B62" s="14" t="s">
        <v>51</v>
      </c>
      <c r="C62" s="16" t="s">
        <v>34</v>
      </c>
      <c r="D62" s="16">
        <v>200</v>
      </c>
      <c r="E62" s="17">
        <v>175</v>
      </c>
      <c r="F62" s="26">
        <f>E62*D62</f>
        <v>35000</v>
      </c>
    </row>
    <row r="63" spans="1:6">
      <c r="A63" s="51">
        <v>6</v>
      </c>
      <c r="B63" s="50" t="s">
        <v>52</v>
      </c>
      <c r="C63" s="17"/>
      <c r="D63" s="17"/>
      <c r="E63" s="17"/>
      <c r="F63" s="89"/>
    </row>
    <row r="64" spans="1:6" ht="93.75" customHeight="1">
      <c r="A64" s="27"/>
      <c r="B64" s="18" t="s">
        <v>79</v>
      </c>
      <c r="C64" s="16" t="s">
        <v>53</v>
      </c>
      <c r="D64" s="16">
        <v>2</v>
      </c>
      <c r="E64" s="17">
        <v>26500</v>
      </c>
      <c r="F64" s="26">
        <f>E64*D64</f>
        <v>53000</v>
      </c>
    </row>
    <row r="65" spans="1:6">
      <c r="A65" s="51">
        <v>7</v>
      </c>
      <c r="B65" s="50" t="s">
        <v>54</v>
      </c>
      <c r="C65" s="17"/>
      <c r="D65" s="17"/>
      <c r="E65" s="17"/>
      <c r="F65" s="89"/>
    </row>
    <row r="66" spans="1:6" ht="40.5">
      <c r="A66" s="27"/>
      <c r="B66" s="18" t="s">
        <v>80</v>
      </c>
      <c r="C66" s="17"/>
      <c r="D66" s="17"/>
      <c r="E66" s="17"/>
      <c r="F66" s="89"/>
    </row>
    <row r="67" spans="1:6">
      <c r="A67" s="67">
        <v>7.1</v>
      </c>
      <c r="B67" s="14" t="s">
        <v>55</v>
      </c>
      <c r="C67" s="16" t="s">
        <v>34</v>
      </c>
      <c r="D67" s="16">
        <v>65</v>
      </c>
      <c r="E67" s="17">
        <v>175</v>
      </c>
      <c r="F67" s="26">
        <f t="shared" ref="F67:F72" si="3">E67*D67</f>
        <v>11375</v>
      </c>
    </row>
    <row r="68" spans="1:6">
      <c r="A68" s="67">
        <v>7.2</v>
      </c>
      <c r="B68" s="14" t="s">
        <v>56</v>
      </c>
      <c r="C68" s="16" t="s">
        <v>34</v>
      </c>
      <c r="D68" s="16">
        <v>70</v>
      </c>
      <c r="E68" s="17">
        <v>190</v>
      </c>
      <c r="F68" s="26">
        <f t="shared" si="3"/>
        <v>13300</v>
      </c>
    </row>
    <row r="69" spans="1:6" ht="13.5" customHeight="1">
      <c r="A69" s="67">
        <v>7.3</v>
      </c>
      <c r="B69" s="14" t="s">
        <v>57</v>
      </c>
      <c r="C69" s="16" t="s">
        <v>34</v>
      </c>
      <c r="D69" s="16">
        <v>15</v>
      </c>
      <c r="E69" s="17">
        <v>210</v>
      </c>
      <c r="F69" s="26">
        <f t="shared" si="3"/>
        <v>3150</v>
      </c>
    </row>
    <row r="70" spans="1:6">
      <c r="A70" s="67">
        <v>7.4</v>
      </c>
      <c r="B70" s="14" t="s">
        <v>58</v>
      </c>
      <c r="C70" s="16" t="s">
        <v>34</v>
      </c>
      <c r="D70" s="16">
        <v>15</v>
      </c>
      <c r="E70" s="17">
        <v>255</v>
      </c>
      <c r="F70" s="26">
        <f t="shared" si="3"/>
        <v>3825</v>
      </c>
    </row>
    <row r="71" spans="1:6" ht="26.25" customHeight="1">
      <c r="A71" s="67">
        <v>8</v>
      </c>
      <c r="B71" s="14" t="s">
        <v>59</v>
      </c>
      <c r="C71" s="16" t="s">
        <v>60</v>
      </c>
      <c r="D71" s="16">
        <v>25</v>
      </c>
      <c r="E71" s="17">
        <v>1050</v>
      </c>
      <c r="F71" s="26">
        <f t="shared" si="3"/>
        <v>26250</v>
      </c>
    </row>
    <row r="72" spans="1:6" ht="15" thickBot="1">
      <c r="A72" s="75">
        <v>9</v>
      </c>
      <c r="B72" s="33" t="s">
        <v>61</v>
      </c>
      <c r="C72" s="35" t="s">
        <v>62</v>
      </c>
      <c r="D72" s="35">
        <v>1</v>
      </c>
      <c r="E72" s="36">
        <v>18000</v>
      </c>
      <c r="F72" s="37">
        <f t="shared" si="3"/>
        <v>18000</v>
      </c>
    </row>
    <row r="73" spans="1:6">
      <c r="A73" s="38"/>
      <c r="B73" s="39" t="s">
        <v>63</v>
      </c>
      <c r="C73" s="39"/>
      <c r="D73" s="39"/>
      <c r="E73" s="39"/>
      <c r="F73" s="77">
        <f>SUM(F33:F72)</f>
        <v>695800</v>
      </c>
    </row>
    <row r="74" spans="1:6">
      <c r="A74" s="27"/>
      <c r="B74" s="19" t="s">
        <v>64</v>
      </c>
      <c r="C74" s="19"/>
      <c r="D74" s="19"/>
      <c r="E74" s="19"/>
      <c r="F74" s="78">
        <f>F73*9%</f>
        <v>62622</v>
      </c>
    </row>
    <row r="75" spans="1:6">
      <c r="A75" s="27"/>
      <c r="B75" s="19" t="s">
        <v>65</v>
      </c>
      <c r="C75" s="19"/>
      <c r="D75" s="19"/>
      <c r="E75" s="19"/>
      <c r="F75" s="78">
        <f>F73*9%</f>
        <v>62622</v>
      </c>
    </row>
    <row r="76" spans="1:6" ht="15" thickBot="1">
      <c r="A76" s="29"/>
      <c r="B76" s="30" t="s">
        <v>66</v>
      </c>
      <c r="C76" s="30"/>
      <c r="D76" s="30"/>
      <c r="E76" s="30"/>
      <c r="F76" s="76">
        <f>SUM(F73:F75)</f>
        <v>821044</v>
      </c>
    </row>
    <row r="77" spans="1:6" s="9" customFormat="1" ht="15" thickBot="1">
      <c r="A77" s="4"/>
      <c r="B77" s="5"/>
      <c r="C77" s="5"/>
      <c r="D77" s="5"/>
      <c r="E77" s="12"/>
      <c r="F77" s="4"/>
    </row>
    <row r="78" spans="1:6" ht="15" thickBot="1">
      <c r="A78" s="82" t="s">
        <v>67</v>
      </c>
      <c r="B78" s="83" t="s">
        <v>68</v>
      </c>
      <c r="C78" s="83"/>
      <c r="D78" s="83"/>
      <c r="E78" s="83"/>
      <c r="F78" s="84"/>
    </row>
    <row r="79" spans="1:6" ht="27">
      <c r="A79" s="81">
        <v>1</v>
      </c>
      <c r="B79" s="70" t="s">
        <v>83</v>
      </c>
      <c r="C79" s="44" t="s">
        <v>62</v>
      </c>
      <c r="D79" s="44">
        <v>1</v>
      </c>
      <c r="E79" s="45">
        <v>30800</v>
      </c>
      <c r="F79" s="46">
        <f>E79*D79</f>
        <v>30800</v>
      </c>
    </row>
    <row r="80" spans="1:6">
      <c r="A80" s="51">
        <v>2</v>
      </c>
      <c r="B80" s="14" t="s">
        <v>84</v>
      </c>
      <c r="C80" s="16" t="s">
        <v>62</v>
      </c>
      <c r="D80" s="16">
        <v>1</v>
      </c>
      <c r="E80" s="17">
        <v>0</v>
      </c>
      <c r="F80" s="26">
        <f>E80*D80</f>
        <v>0</v>
      </c>
    </row>
    <row r="81" spans="1:6" ht="15" thickBot="1">
      <c r="A81" s="85">
        <v>3</v>
      </c>
      <c r="B81" s="33" t="s">
        <v>85</v>
      </c>
      <c r="C81" s="35" t="s">
        <v>62</v>
      </c>
      <c r="D81" s="35">
        <v>1</v>
      </c>
      <c r="E81" s="36">
        <v>35000</v>
      </c>
      <c r="F81" s="37">
        <f>E81*D81</f>
        <v>35000</v>
      </c>
    </row>
    <row r="82" spans="1:6">
      <c r="A82" s="59"/>
      <c r="B82" s="39" t="s">
        <v>69</v>
      </c>
      <c r="C82" s="39"/>
      <c r="D82" s="39"/>
      <c r="E82" s="39"/>
      <c r="F82" s="63">
        <f>SUM(F79:F81)</f>
        <v>65800</v>
      </c>
    </row>
    <row r="83" spans="1:6">
      <c r="A83" s="27"/>
      <c r="B83" s="19" t="s">
        <v>64</v>
      </c>
      <c r="C83" s="19"/>
      <c r="D83" s="19"/>
      <c r="E83" s="19"/>
      <c r="F83" s="52">
        <f>F82*9%</f>
        <v>5922</v>
      </c>
    </row>
    <row r="84" spans="1:6">
      <c r="A84" s="27"/>
      <c r="B84" s="19" t="s">
        <v>65</v>
      </c>
      <c r="C84" s="19"/>
      <c r="D84" s="19"/>
      <c r="E84" s="19"/>
      <c r="F84" s="52">
        <f>F82*9%</f>
        <v>5922</v>
      </c>
    </row>
    <row r="85" spans="1:6">
      <c r="A85" s="27"/>
      <c r="B85" s="13" t="s">
        <v>70</v>
      </c>
      <c r="C85" s="13"/>
      <c r="D85" s="13"/>
      <c r="E85" s="13"/>
      <c r="F85" s="52">
        <f>SUM(F82:F84)</f>
        <v>77644</v>
      </c>
    </row>
    <row r="86" spans="1:6" ht="27.75" customHeight="1" thickBot="1">
      <c r="A86" s="79" t="s">
        <v>71</v>
      </c>
      <c r="B86" s="80" t="s">
        <v>81</v>
      </c>
      <c r="C86" s="80"/>
      <c r="D86" s="80"/>
      <c r="E86" s="80"/>
      <c r="F86" s="54">
        <f>F20+F73+F82</f>
        <v>2049316</v>
      </c>
    </row>
    <row r="87" spans="1:6">
      <c r="A87" s="1"/>
    </row>
    <row r="88" spans="1:6">
      <c r="A88" s="8"/>
      <c r="B88" s="8"/>
    </row>
  </sheetData>
  <mergeCells count="30">
    <mergeCell ref="A4:A5"/>
    <mergeCell ref="D4:D5"/>
    <mergeCell ref="B78:F78"/>
    <mergeCell ref="A10:A11"/>
    <mergeCell ref="B4:B5"/>
    <mergeCell ref="C4:C5"/>
    <mergeCell ref="E4:E5"/>
    <mergeCell ref="F4:F5"/>
    <mergeCell ref="B21:E21"/>
    <mergeCell ref="B22:E22"/>
    <mergeCell ref="B23:E23"/>
    <mergeCell ref="F35:F36"/>
    <mergeCell ref="A29:A31"/>
    <mergeCell ref="C29:C31"/>
    <mergeCell ref="D29:D31"/>
    <mergeCell ref="E29:E31"/>
    <mergeCell ref="F29:F31"/>
    <mergeCell ref="A35:A36"/>
    <mergeCell ref="C35:C36"/>
    <mergeCell ref="D35:D36"/>
    <mergeCell ref="E35:E36"/>
    <mergeCell ref="B73:E73"/>
    <mergeCell ref="B74:E74"/>
    <mergeCell ref="B75:E75"/>
    <mergeCell ref="B76:E76"/>
    <mergeCell ref="B84:E84"/>
    <mergeCell ref="B85:E85"/>
    <mergeCell ref="B86:E86"/>
    <mergeCell ref="B83:E83"/>
    <mergeCell ref="B82:E8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abSelected="1" workbookViewId="0">
      <selection activeCell="B19" sqref="B19"/>
    </sheetView>
  </sheetViews>
  <sheetFormatPr defaultRowHeight="14.25"/>
  <cols>
    <col min="1" max="1" width="7.5" style="3" customWidth="1"/>
    <col min="2" max="2" width="60.5" style="6" customWidth="1"/>
    <col min="3" max="3" width="6.75" style="3" bestFit="1" customWidth="1"/>
    <col min="4" max="4" width="5.75" style="3" bestFit="1" customWidth="1"/>
    <col min="5" max="5" width="12.5" style="3" bestFit="1" customWidth="1"/>
    <col min="6" max="6" width="15.75" style="3" customWidth="1"/>
    <col min="7" max="7" width="12.125" bestFit="1" customWidth="1"/>
  </cols>
  <sheetData>
    <row r="1" spans="1:6">
      <c r="A1" s="1"/>
    </row>
    <row r="2" spans="1:6">
      <c r="A2" s="8" t="s">
        <v>82</v>
      </c>
    </row>
    <row r="3" spans="1:6" ht="15" thickBot="1">
      <c r="A3" s="2"/>
    </row>
    <row r="4" spans="1:6">
      <c r="A4" s="20" t="s">
        <v>98</v>
      </c>
      <c r="B4" s="21" t="s">
        <v>1</v>
      </c>
      <c r="C4" s="22" t="s">
        <v>2</v>
      </c>
      <c r="D4" s="22" t="s">
        <v>3</v>
      </c>
      <c r="E4" s="22" t="s">
        <v>4</v>
      </c>
      <c r="F4" s="23" t="s">
        <v>5</v>
      </c>
    </row>
    <row r="5" spans="1:6" ht="15" thickBot="1">
      <c r="A5" s="47"/>
      <c r="B5" s="48"/>
      <c r="C5" s="30"/>
      <c r="D5" s="30"/>
      <c r="E5" s="30"/>
      <c r="F5" s="49"/>
    </row>
    <row r="6" spans="1:6" ht="15.75">
      <c r="A6" s="41" t="s">
        <v>86</v>
      </c>
      <c r="B6" s="42" t="s">
        <v>97</v>
      </c>
      <c r="C6" s="43" t="s">
        <v>53</v>
      </c>
      <c r="D6" s="44">
        <v>2</v>
      </c>
      <c r="E6" s="93">
        <v>7500</v>
      </c>
      <c r="F6" s="46">
        <f>E6*D6</f>
        <v>15000</v>
      </c>
    </row>
    <row r="7" spans="1:6" ht="15.75">
      <c r="A7" s="25" t="s">
        <v>87</v>
      </c>
      <c r="B7" s="18" t="s">
        <v>91</v>
      </c>
      <c r="C7" s="15" t="s">
        <v>53</v>
      </c>
      <c r="D7" s="16">
        <v>14</v>
      </c>
      <c r="E7" s="94">
        <v>1000</v>
      </c>
      <c r="F7" s="26">
        <f>E7*D7</f>
        <v>14000</v>
      </c>
    </row>
    <row r="8" spans="1:6" ht="15.75">
      <c r="A8" s="25" t="s">
        <v>88</v>
      </c>
      <c r="B8" s="18" t="s">
        <v>93</v>
      </c>
      <c r="C8" s="15" t="s">
        <v>53</v>
      </c>
      <c r="D8" s="16">
        <v>4</v>
      </c>
      <c r="E8" s="94">
        <v>6500</v>
      </c>
      <c r="F8" s="26">
        <f t="shared" ref="F8:F10" si="0">E8*D8</f>
        <v>26000</v>
      </c>
    </row>
    <row r="9" spans="1:6" ht="15.75">
      <c r="A9" s="25" t="s">
        <v>89</v>
      </c>
      <c r="B9" s="14" t="s">
        <v>92</v>
      </c>
      <c r="C9" s="15" t="s">
        <v>53</v>
      </c>
      <c r="D9" s="16">
        <v>1</v>
      </c>
      <c r="E9" s="94">
        <v>2000</v>
      </c>
      <c r="F9" s="26">
        <f t="shared" si="0"/>
        <v>2000</v>
      </c>
    </row>
    <row r="10" spans="1:6" ht="16.5" thickBot="1">
      <c r="A10" s="32" t="s">
        <v>90</v>
      </c>
      <c r="B10" s="33" t="s">
        <v>94</v>
      </c>
      <c r="C10" s="34" t="s">
        <v>53</v>
      </c>
      <c r="D10" s="35">
        <v>2</v>
      </c>
      <c r="E10" s="95">
        <v>6000</v>
      </c>
      <c r="F10" s="37">
        <f t="shared" si="0"/>
        <v>12000</v>
      </c>
    </row>
    <row r="11" spans="1:6" ht="15.75">
      <c r="A11" s="38"/>
      <c r="B11" s="39" t="s">
        <v>96</v>
      </c>
      <c r="C11" s="39"/>
      <c r="D11" s="39"/>
      <c r="E11" s="39"/>
      <c r="F11" s="40">
        <f>SUM(F6:F10)</f>
        <v>69000</v>
      </c>
    </row>
    <row r="12" spans="1:6" ht="15.75">
      <c r="A12" s="27"/>
      <c r="B12" s="19" t="s">
        <v>64</v>
      </c>
      <c r="C12" s="19"/>
      <c r="D12" s="19"/>
      <c r="E12" s="19"/>
      <c r="F12" s="28">
        <f>F11*9%</f>
        <v>6210</v>
      </c>
    </row>
    <row r="13" spans="1:6" ht="15.75">
      <c r="A13" s="27"/>
      <c r="B13" s="19" t="s">
        <v>65</v>
      </c>
      <c r="C13" s="19"/>
      <c r="D13" s="19"/>
      <c r="E13" s="19"/>
      <c r="F13" s="28">
        <f>F11*9%</f>
        <v>6210</v>
      </c>
    </row>
    <row r="14" spans="1:6" ht="16.5" thickBot="1">
      <c r="A14" s="29"/>
      <c r="B14" s="30" t="s">
        <v>95</v>
      </c>
      <c r="C14" s="30"/>
      <c r="D14" s="30"/>
      <c r="E14" s="30"/>
      <c r="F14" s="31">
        <f>SUM(F11:F13)</f>
        <v>81420</v>
      </c>
    </row>
    <row r="15" spans="1:6" s="9" customFormat="1">
      <c r="A15" s="4"/>
      <c r="B15" s="5"/>
      <c r="C15" s="5"/>
      <c r="D15" s="5"/>
      <c r="E15" s="5"/>
      <c r="F15" s="4"/>
    </row>
  </sheetData>
  <mergeCells count="10">
    <mergeCell ref="A4:A5"/>
    <mergeCell ref="B13:E13"/>
    <mergeCell ref="B14:E14"/>
    <mergeCell ref="B11:E11"/>
    <mergeCell ref="B12:E12"/>
    <mergeCell ref="B4:B5"/>
    <mergeCell ref="C4:C5"/>
    <mergeCell ref="D4:D5"/>
    <mergeCell ref="E4:E5"/>
    <mergeCell ref="F4: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BOQ</vt:lpstr>
      <vt:lpstr>ADDITIONAL BOQ</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Asim Shaikh</dc:creator>
  <cp:lastModifiedBy>admin</cp:lastModifiedBy>
  <dcterms:created xsi:type="dcterms:W3CDTF">2025-07-04T06:17:59Z</dcterms:created>
  <dcterms:modified xsi:type="dcterms:W3CDTF">2025-07-07T12:44:30Z</dcterms:modified>
</cp:coreProperties>
</file>